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Sam\Desktop\FML THIS FUCKING PAPER\"/>
    </mc:Choice>
  </mc:AlternateContent>
  <xr:revisionPtr revIDLastSave="0" documentId="8_{E5B3C667-4FE5-4DBE-A17D-C2A81715B910}" xr6:coauthVersionLast="31" xr6:coauthVersionMax="31" xr10:uidLastSave="{00000000-0000-0000-0000-000000000000}"/>
  <bookViews>
    <workbookView xWindow="0" yWindow="0" windowWidth="22044" windowHeight="8988" activeTab="1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" i="3"/>
  <c r="D6" i="3"/>
  <c r="D5" i="3"/>
  <c r="C18" i="2"/>
  <c r="C17" i="2"/>
  <c r="D17" i="2" s="1"/>
  <c r="D13" i="2"/>
  <c r="H6" i="2"/>
  <c r="F9" i="2"/>
  <c r="F19" i="2"/>
  <c r="B19" i="2"/>
  <c r="B9" i="2"/>
  <c r="G3" i="2"/>
  <c r="H3" i="2" s="1"/>
  <c r="G5" i="2"/>
  <c r="H5" i="2" s="1"/>
  <c r="G8" i="2"/>
  <c r="H8" i="2" s="1"/>
  <c r="G4" i="2"/>
  <c r="H4" i="2" s="1"/>
  <c r="G6" i="2"/>
  <c r="C13" i="2"/>
  <c r="C16" i="2"/>
  <c r="D16" i="2" s="1"/>
  <c r="C14" i="2"/>
  <c r="D14" i="2" s="1"/>
  <c r="C15" i="2"/>
  <c r="D15" i="2" s="1"/>
  <c r="G7" i="2"/>
  <c r="H7" i="2" s="1"/>
  <c r="G9" i="2" l="1"/>
  <c r="C19" i="2"/>
  <c r="D19" i="2" s="1"/>
  <c r="C3" i="2"/>
  <c r="C5" i="2"/>
  <c r="D5" i="2" s="1"/>
  <c r="C8" i="2"/>
  <c r="D8" i="2" s="1"/>
  <c r="C4" i="2"/>
  <c r="D4" i="2" s="1"/>
  <c r="C7" i="2"/>
  <c r="D7" i="2" s="1"/>
  <c r="C6" i="2"/>
  <c r="D6" i="2" s="1"/>
  <c r="G18" i="2"/>
  <c r="H18" i="2" s="1"/>
  <c r="G15" i="2"/>
  <c r="H15" i="2" s="1"/>
  <c r="G14" i="2"/>
  <c r="H14" i="2" s="1"/>
  <c r="G13" i="2"/>
  <c r="G16" i="2"/>
  <c r="H16" i="2" s="1"/>
  <c r="G17" i="2"/>
  <c r="H17" i="2" s="1"/>
  <c r="J15" i="2"/>
  <c r="C9" i="2" l="1"/>
  <c r="D9" i="2" s="1"/>
  <c r="D3" i="2"/>
  <c r="G19" i="2"/>
  <c r="H13" i="2"/>
  <c r="G10" i="1"/>
  <c r="F10" i="1"/>
  <c r="I19" i="1"/>
</calcChain>
</file>

<file path=xl/sharedStrings.xml><?xml version="1.0" encoding="utf-8"?>
<sst xmlns="http://schemas.openxmlformats.org/spreadsheetml/2006/main" count="259" uniqueCount="38">
  <si>
    <t>snap-frozen in isopropanol, CAT performed after Rheology</t>
  </si>
  <si>
    <t>sample</t>
  </si>
  <si>
    <t>mean modulus (kPa)</t>
  </si>
  <si>
    <t>standard deviation (kPa)</t>
  </si>
  <si>
    <t>standard deviation (%)</t>
  </si>
  <si>
    <t>Notes</t>
  </si>
  <si>
    <t>A1</t>
  </si>
  <si>
    <t>A2</t>
  </si>
  <si>
    <t>B1</t>
  </si>
  <si>
    <t>B2</t>
  </si>
  <si>
    <t>B4</t>
  </si>
  <si>
    <t>B5</t>
  </si>
  <si>
    <t>C2</t>
  </si>
  <si>
    <t>ALL</t>
  </si>
  <si>
    <t>slow-frozen in -80°C, CAT performed first then Rheology</t>
  </si>
  <si>
    <t>A3</t>
  </si>
  <si>
    <t>A4</t>
  </si>
  <si>
    <t>A6</t>
  </si>
  <si>
    <t>A7</t>
  </si>
  <si>
    <t>B3</t>
  </si>
  <si>
    <t>B6</t>
  </si>
  <si>
    <t>B7</t>
  </si>
  <si>
    <t>C3</t>
  </si>
  <si>
    <t>C4</t>
  </si>
  <si>
    <t>C6</t>
  </si>
  <si>
    <t>results from 20 NOV 2015: fresh fragments, before freezing</t>
  </si>
  <si>
    <t>CAT 1st, Rheo 2nd</t>
  </si>
  <si>
    <t>CAT 2nd, Rheo 1st</t>
  </si>
  <si>
    <t>CHANGE IN MODULUS</t>
  </si>
  <si>
    <t>change in mean modulus (kPa)</t>
  </si>
  <si>
    <t>% change in mean modulus</t>
  </si>
  <si>
    <t>snap-frozen in isopropanol</t>
  </si>
  <si>
    <t>slow-frozen in -80°C</t>
  </si>
  <si>
    <t>Before (kPa)</t>
  </si>
  <si>
    <t>CAT</t>
  </si>
  <si>
    <t>G*</t>
  </si>
  <si>
    <t>Young's Modulus</t>
  </si>
  <si>
    <t>2*(1+nu)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</si>
</sst>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Slow Frozen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Sheet1!$F$14:$F$24</c:f>
                <c:numCache>
                  <c:formatCode>General</c:formatCode>
                  <c:ptCount val="11"/>
                  <c:pt idx="0">
                    <c:v>0.2036347817150852</c:v>
                  </c:pt>
                  <c:pt idx="1">
                    <c:v>0.19701714339348647</c:v>
                  </c:pt>
                  <c:pt idx="2">
                    <c:v>0.14133195510913621</c:v>
                  </c:pt>
                  <c:pt idx="3">
                    <c:v>0.22234906134972873</c:v>
                  </c:pt>
                  <c:pt idx="4">
                    <c:v>5.6456877421689956E-2</c:v>
                  </c:pt>
                  <c:pt idx="5">
                    <c:v>0.17548901468167882</c:v>
                  </c:pt>
                  <c:pt idx="6">
                    <c:v>0.35485521541858411</c:v>
                  </c:pt>
                  <c:pt idx="7">
                    <c:v>0.33617149729862134</c:v>
                  </c:pt>
                  <c:pt idx="8">
                    <c:v>0.14730563166962329</c:v>
                  </c:pt>
                  <c:pt idx="9">
                    <c:v>8.8650357605266863E-2</c:v>
                  </c:pt>
                  <c:pt idx="10">
                    <c:v>0.27838880001088101</c:v>
                  </c:pt>
                </c:numCache>
              </c:numRef>
            </c:plus>
            <c:minus>
              <c:numRef>
                <c:f>Sheet1!$F$14:$F$24</c:f>
                <c:numCache>
                  <c:formatCode>General</c:formatCode>
                  <c:ptCount val="11"/>
                  <c:pt idx="0">
                    <c:v>0.2036347817150852</c:v>
                  </c:pt>
                  <c:pt idx="1">
                    <c:v>0.19701714339348647</c:v>
                  </c:pt>
                  <c:pt idx="2">
                    <c:v>0.14133195510913621</c:v>
                  </c:pt>
                  <c:pt idx="3">
                    <c:v>0.22234906134972873</c:v>
                  </c:pt>
                  <c:pt idx="4">
                    <c:v>5.6456877421689956E-2</c:v>
                  </c:pt>
                  <c:pt idx="5">
                    <c:v>0.17548901468167882</c:v>
                  </c:pt>
                  <c:pt idx="6">
                    <c:v>0.35485521541858411</c:v>
                  </c:pt>
                  <c:pt idx="7">
                    <c:v>0.33617149729862134</c:v>
                  </c:pt>
                  <c:pt idx="8">
                    <c:v>0.14730563166962329</c:v>
                  </c:pt>
                  <c:pt idx="9">
                    <c:v>8.8650357605266863E-2</c:v>
                  </c:pt>
                  <c:pt idx="10">
                    <c:v>0.27838880001088101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Sheet1!$B$14:$B$24</c:f>
              <c:numCache>
                <c:formatCode>General</c:formatCode>
                <c:ptCount val="11"/>
                <c:pt idx="0">
                  <c:v>1.3206472267462079</c:v>
                </c:pt>
                <c:pt idx="1">
                  <c:v>1.1050997301131107</c:v>
                </c:pt>
                <c:pt idx="2">
                  <c:v>1.4025729102605056</c:v>
                </c:pt>
                <c:pt idx="3">
                  <c:v>1.1092637593980452</c:v>
                </c:pt>
                <c:pt idx="4">
                  <c:v>1.1945121906152685</c:v>
                </c:pt>
                <c:pt idx="5">
                  <c:v>1.3355453140117912</c:v>
                </c:pt>
                <c:pt idx="6">
                  <c:v>1.1640518863867972</c:v>
                </c:pt>
                <c:pt idx="7">
                  <c:v>1.3259937125072556</c:v>
                </c:pt>
                <c:pt idx="8">
                  <c:v>1.1298853172409147</c:v>
                </c:pt>
                <c:pt idx="9">
                  <c:v>1.1012505348610835</c:v>
                </c:pt>
                <c:pt idx="10">
                  <c:v>1.2188822582140981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3D-4374-963A-FA7DA06EEC43}"/>
            </c:ext>
          </c:extLst>
        </c:ser>
        <c:ser>
          <c:idx val="1"/>
          <c:order val="1"/>
          <c:tx>
            <c:v>Before Freezing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Sheet1!$C$14:$C$24</c:f>
                <c:numCache>
                  <c:formatCode>General</c:formatCode>
                  <c:ptCount val="11"/>
                  <c:pt idx="0">
                    <c:v>0.1471744967196251</c:v>
                  </c:pt>
                  <c:pt idx="1">
                    <c:v>0.12447428271850824</c:v>
                  </c:pt>
                  <c:pt idx="2">
                    <c:v>4.6935634765862329E-2</c:v>
                  </c:pt>
                  <c:pt idx="3">
                    <c:v>0.15208653298925717</c:v>
                  </c:pt>
                  <c:pt idx="4">
                    <c:v>7.4631942920291808E-2</c:v>
                  </c:pt>
                  <c:pt idx="5">
                    <c:v>6.6787126108803677E-2</c:v>
                  </c:pt>
                  <c:pt idx="6">
                    <c:v>0.17420615224895544</c:v>
                  </c:pt>
                  <c:pt idx="7">
                    <c:v>4.5008068383610059E-2</c:v>
                  </c:pt>
                  <c:pt idx="8">
                    <c:v>0.2296046724722883</c:v>
                  </c:pt>
                  <c:pt idx="9">
                    <c:v>0.19292478232334354</c:v>
                  </c:pt>
                  <c:pt idx="10">
                    <c:v>0.17729405075701735</c:v>
                  </c:pt>
                </c:numCache>
              </c:numRef>
            </c:plus>
            <c:minus>
              <c:numRef>
                <c:f>Sheet1!$C$14:$C$24</c:f>
                <c:numCache>
                  <c:formatCode>General</c:formatCode>
                  <c:ptCount val="11"/>
                  <c:pt idx="0">
                    <c:v>0.1471744967196251</c:v>
                  </c:pt>
                  <c:pt idx="1">
                    <c:v>0.12447428271850824</c:v>
                  </c:pt>
                  <c:pt idx="2">
                    <c:v>4.6935634765862329E-2</c:v>
                  </c:pt>
                  <c:pt idx="3">
                    <c:v>0.15208653298925717</c:v>
                  </c:pt>
                  <c:pt idx="4">
                    <c:v>7.4631942920291808E-2</c:v>
                  </c:pt>
                  <c:pt idx="5">
                    <c:v>6.6787126108803677E-2</c:v>
                  </c:pt>
                  <c:pt idx="6">
                    <c:v>0.17420615224895544</c:v>
                  </c:pt>
                  <c:pt idx="7">
                    <c:v>4.5008068383610059E-2</c:v>
                  </c:pt>
                  <c:pt idx="8">
                    <c:v>0.2296046724722883</c:v>
                  </c:pt>
                  <c:pt idx="9">
                    <c:v>0.19292478232334354</c:v>
                  </c:pt>
                  <c:pt idx="10">
                    <c:v>0.17729405075701735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Sheet1!$E$14:$E$24</c:f>
              <c:numCache>
                <c:formatCode>General</c:formatCode>
                <c:ptCount val="11"/>
                <c:pt idx="0">
                  <c:v>1.4403114878709999</c:v>
                </c:pt>
                <c:pt idx="1">
                  <c:v>1.4523782796142217</c:v>
                </c:pt>
                <c:pt idx="2">
                  <c:v>1.6244604346900122</c:v>
                </c:pt>
                <c:pt idx="3">
                  <c:v>1.87668144286056</c:v>
                </c:pt>
                <c:pt idx="4">
                  <c:v>1.7216532884370981</c:v>
                </c:pt>
                <c:pt idx="5">
                  <c:v>1.7606336204703343</c:v>
                </c:pt>
                <c:pt idx="6">
                  <c:v>1.7654524036938064</c:v>
                </c:pt>
                <c:pt idx="7">
                  <c:v>1.7922752759406446</c:v>
                </c:pt>
                <c:pt idx="8">
                  <c:v>1.460829865122119</c:v>
                </c:pt>
                <c:pt idx="9">
                  <c:v>1.3195339502363463</c:v>
                </c:pt>
                <c:pt idx="10">
                  <c:v>1.62142100489361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3D-4374-963A-FA7DA06EE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479816"/>
        <c:axId val="90867928"/>
      </c:scatterChart>
      <c:valAx>
        <c:axId val="410479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Sample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67928"/>
        <c:crosses val="autoZero"/>
        <c:crossBetween val="midCat"/>
      </c:valAx>
      <c:valAx>
        <c:axId val="90867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Young's Modulus (kPa)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79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Snap Frozen IPA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Sheet1!$C$3:$C$10</c:f>
                <c:numCache>
                  <c:formatCode>General</c:formatCode>
                  <c:ptCount val="8"/>
                  <c:pt idx="0">
                    <c:v>2.245528139525836</c:v>
                  </c:pt>
                  <c:pt idx="1">
                    <c:v>1.3952074354634925</c:v>
                  </c:pt>
                  <c:pt idx="2">
                    <c:v>0.54409578756492893</c:v>
                  </c:pt>
                  <c:pt idx="3">
                    <c:v>5.3395110036186884</c:v>
                  </c:pt>
                  <c:pt idx="4">
                    <c:v>1.6562260838913896</c:v>
                  </c:pt>
                  <c:pt idx="5">
                    <c:v>1.9511576100150338</c:v>
                  </c:pt>
                  <c:pt idx="6">
                    <c:v>1.1311674327492611</c:v>
                  </c:pt>
                  <c:pt idx="7">
                    <c:v>4.0581124580052945</c:v>
                  </c:pt>
                </c:numCache>
              </c:numRef>
            </c:plus>
            <c:minus>
              <c:numRef>
                <c:f>Sheet1!$C$3:$C$10</c:f>
                <c:numCache>
                  <c:formatCode>General</c:formatCode>
                  <c:ptCount val="8"/>
                  <c:pt idx="0">
                    <c:v>2.245528139525836</c:v>
                  </c:pt>
                  <c:pt idx="1">
                    <c:v>1.3952074354634925</c:v>
                  </c:pt>
                  <c:pt idx="2">
                    <c:v>0.54409578756492893</c:v>
                  </c:pt>
                  <c:pt idx="3">
                    <c:v>5.3395110036186884</c:v>
                  </c:pt>
                  <c:pt idx="4">
                    <c:v>1.6562260838913896</c:v>
                  </c:pt>
                  <c:pt idx="5">
                    <c:v>1.9511576100150338</c:v>
                  </c:pt>
                  <c:pt idx="6">
                    <c:v>1.1311674327492611</c:v>
                  </c:pt>
                  <c:pt idx="7">
                    <c:v>4.0581124580052945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Sheet1!$B$3:$B$10</c:f>
              <c:numCache>
                <c:formatCode>General</c:formatCode>
                <c:ptCount val="8"/>
                <c:pt idx="0">
                  <c:v>11.429463753877554</c:v>
                </c:pt>
                <c:pt idx="1">
                  <c:v>4.3455253336737583</c:v>
                </c:pt>
                <c:pt idx="2">
                  <c:v>4.6500718306104742</c:v>
                </c:pt>
                <c:pt idx="3">
                  <c:v>11.800607140379308</c:v>
                </c:pt>
                <c:pt idx="4">
                  <c:v>10.368958667094706</c:v>
                </c:pt>
                <c:pt idx="5">
                  <c:v>5.2417458701923669</c:v>
                </c:pt>
                <c:pt idx="6">
                  <c:v>4.9844019012484564</c:v>
                </c:pt>
                <c:pt idx="7">
                  <c:v>7.5458249281538041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68-43ED-94A8-DC8D0D506F13}"/>
            </c:ext>
          </c:extLst>
        </c:ser>
        <c:ser>
          <c:idx val="1"/>
          <c:order val="1"/>
          <c:tx>
            <c:v>Fresh Samples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Sheet1!$G$3:$G$10</c:f>
                <c:numCache>
                  <c:formatCode>General</c:formatCode>
                  <c:ptCount val="8"/>
                  <c:pt idx="0">
                    <c:v>0.36003116527539075</c:v>
                  </c:pt>
                  <c:pt idx="1">
                    <c:v>0.31377232576292158</c:v>
                  </c:pt>
                  <c:pt idx="2">
                    <c:v>0.3540003902811929</c:v>
                  </c:pt>
                  <c:pt idx="3">
                    <c:v>0.19070279627590928</c:v>
                  </c:pt>
                  <c:pt idx="4">
                    <c:v>0.37882269637572902</c:v>
                  </c:pt>
                  <c:pt idx="5">
                    <c:v>0.40064183377962648</c:v>
                  </c:pt>
                  <c:pt idx="6">
                    <c:v>0.28302822166766495</c:v>
                  </c:pt>
                  <c:pt idx="7">
                    <c:v>0.29917542409324516</c:v>
                  </c:pt>
                </c:numCache>
              </c:numRef>
            </c:plus>
            <c:minus>
              <c:numRef>
                <c:f>Sheet1!$G$3:$G$10</c:f>
                <c:numCache>
                  <c:formatCode>General</c:formatCode>
                  <c:ptCount val="8"/>
                  <c:pt idx="0">
                    <c:v>0.36003116527539075</c:v>
                  </c:pt>
                  <c:pt idx="1">
                    <c:v>0.31377232576292158</c:v>
                  </c:pt>
                  <c:pt idx="2">
                    <c:v>0.3540003902811929</c:v>
                  </c:pt>
                  <c:pt idx="3">
                    <c:v>0.19070279627590928</c:v>
                  </c:pt>
                  <c:pt idx="4">
                    <c:v>0.37882269637572902</c:v>
                  </c:pt>
                  <c:pt idx="5">
                    <c:v>0.40064183377962648</c:v>
                  </c:pt>
                  <c:pt idx="6">
                    <c:v>0.28302822166766495</c:v>
                  </c:pt>
                  <c:pt idx="7">
                    <c:v>0.29917542409324516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Sheet1!$F$3:$F$10</c:f>
              <c:numCache>
                <c:formatCode>General</c:formatCode>
                <c:ptCount val="8"/>
                <c:pt idx="0">
                  <c:v>1.4027270801633893</c:v>
                </c:pt>
                <c:pt idx="1">
                  <c:v>0.961333687770213</c:v>
                </c:pt>
                <c:pt idx="2">
                  <c:v>1.4320751966035778</c:v>
                </c:pt>
                <c:pt idx="3">
                  <c:v>1.7820938145889607</c:v>
                </c:pt>
                <c:pt idx="4">
                  <c:v>1.7644570740968739</c:v>
                </c:pt>
                <c:pt idx="5">
                  <c:v>1.7308603316641389</c:v>
                </c:pt>
                <c:pt idx="6">
                  <c:v>1.7020923948659086</c:v>
                </c:pt>
                <c:pt idx="7">
                  <c:v>1.5393770828218662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68-43ED-94A8-DC8D0D506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675520"/>
        <c:axId val="504671992"/>
      </c:scatterChart>
      <c:valAx>
        <c:axId val="50467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Sample</a:t>
                </a:r>
                <a:r>
                  <a:rPr lang="en-US" baseline="0"/>
                  <a:t> ID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671992"/>
        <c:crosses val="autoZero"/>
        <c:crossBetween val="midCat"/>
      </c:valAx>
      <c:valAx>
        <c:axId val="50467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Young's</a:t>
                </a:r>
                <a:r>
                  <a:rPr lang="en-US" baseline="0"/>
                  <a:t> Modulus (kPa)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67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Fresh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Sheet2!$F$3:$F$8</c:f>
              <c:numCache>
                <c:formatCode>General</c:formatCode>
                <c:ptCount val="6"/>
                <c:pt idx="0">
                  <c:v>0.961333687770213</c:v>
                </c:pt>
                <c:pt idx="1">
                  <c:v>1.4320751966035778</c:v>
                </c:pt>
                <c:pt idx="2">
                  <c:v>1.7820938145889607</c:v>
                </c:pt>
                <c:pt idx="3">
                  <c:v>1.7644570740968739</c:v>
                </c:pt>
                <c:pt idx="4">
                  <c:v>1.7308603316641389</c:v>
                </c:pt>
                <c:pt idx="5">
                  <c:v>1.7020923948659086</c:v>
                </c:pt>
              </c:numCache>
            </c:numRef>
          </c:xVal>
          <c:yVal>
            <c:numRef>
              <c:f>Sheet2!$H$3:$H$8</c:f>
              <c:numCache>
                <c:formatCode>General</c:formatCode>
                <c:ptCount val="6"/>
                <c:pt idx="0">
                  <c:v>0.93679999999999997</c:v>
                </c:pt>
                <c:pt idx="1">
                  <c:v>1.107</c:v>
                </c:pt>
                <c:pt idx="2">
                  <c:v>0.98960000000000004</c:v>
                </c:pt>
                <c:pt idx="3">
                  <c:v>0.8002999999999999</c:v>
                </c:pt>
                <c:pt idx="4">
                  <c:v>1.123</c:v>
                </c:pt>
                <c:pt idx="5">
                  <c:v>0.98960000000000004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C4-4AB9-8C50-ADB16688CE9C}"/>
            </c:ext>
          </c:extLst>
        </c:ser>
        <c:ser>
          <c:idx val="1"/>
          <c:order val="1"/>
          <c:tx>
            <c:v>Slow Frozen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Sheet2!$B$3:$B$8</c:f>
              <c:numCache>
                <c:formatCode>General</c:formatCode>
                <c:ptCount val="6"/>
                <c:pt idx="0">
                  <c:v>4.3455253336737583</c:v>
                </c:pt>
                <c:pt idx="1">
                  <c:v>4.6500718306104742</c:v>
                </c:pt>
                <c:pt idx="2">
                  <c:v>11.800607140379308</c:v>
                </c:pt>
                <c:pt idx="3">
                  <c:v>10.368958667094706</c:v>
                </c:pt>
                <c:pt idx="4">
                  <c:v>5.2417458701923669</c:v>
                </c:pt>
                <c:pt idx="5">
                  <c:v>4.9844019012484564</c:v>
                </c:pt>
              </c:numCache>
            </c:numRef>
          </c:xVal>
          <c:yVal>
            <c:numRef>
              <c:f>Sheet2!$D$3:$D$8</c:f>
              <c:numCache>
                <c:formatCode>0.00E+00</c:formatCode>
                <c:ptCount val="6"/>
                <c:pt idx="0">
                  <c:v>4.4080000000000004</c:v>
                </c:pt>
                <c:pt idx="1">
                  <c:v>2.5339999999999998</c:v>
                </c:pt>
                <c:pt idx="2">
                  <c:v>8.1199999999999992</c:v>
                </c:pt>
                <c:pt idx="3">
                  <c:v>10.69</c:v>
                </c:pt>
                <c:pt idx="4">
                  <c:v>4.8739999999999997</c:v>
                </c:pt>
                <c:pt idx="5">
                  <c:v>4.0839999999999996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C4-4AB9-8C50-ADB16688CE9C}"/>
            </c:ext>
          </c:extLst>
        </c:ser>
        <c:ser>
          <c:idx val="2"/>
          <c:order val="2"/>
          <c:tx>
            <c:v>Slow Frozen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Sheet2!$B$13:$B$19</c:f>
              <c:numCache>
                <c:formatCode>General</c:formatCode>
                <c:ptCount val="7"/>
                <c:pt idx="0">
                  <c:v>1.1050997301131107</c:v>
                </c:pt>
                <c:pt idx="1">
                  <c:v>1.4025729102605056</c:v>
                </c:pt>
                <c:pt idx="2">
                  <c:v>1.3355453140117912</c:v>
                </c:pt>
                <c:pt idx="3">
                  <c:v>1.3259937125072556</c:v>
                </c:pt>
                <c:pt idx="4">
                  <c:v>1.1298853172409147</c:v>
                </c:pt>
                <c:pt idx="5">
                  <c:v>1.1012505348610835</c:v>
                </c:pt>
                <c:pt idx="6">
                  <c:v>1.2333912531657767</c:v>
                </c:pt>
              </c:numCache>
            </c:numRef>
          </c:xVal>
          <c:yVal>
            <c:numRef>
              <c:f>Sheet2!$D$13:$D$18</c:f>
              <c:numCache>
                <c:formatCode>General</c:formatCode>
                <c:ptCount val="6"/>
                <c:pt idx="0">
                  <c:v>0.92230000000000001</c:v>
                </c:pt>
                <c:pt idx="1">
                  <c:v>0.91479999999999995</c:v>
                </c:pt>
                <c:pt idx="2">
                  <c:v>0.74960000000000004</c:v>
                </c:pt>
                <c:pt idx="3">
                  <c:v>0.82720000000000005</c:v>
                </c:pt>
                <c:pt idx="4">
                  <c:v>1.1819999999999999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C4-4AB9-8C50-ADB16688CE9C}"/>
            </c:ext>
          </c:extLst>
        </c:ser>
        <c:ser>
          <c:idx val="3"/>
          <c:order val="3"/>
          <c:tx>
            <c:v>Fresh Pre-Slow Frozen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Sheet2!$F$13:$F$18</c:f>
              <c:numCache>
                <c:formatCode>General</c:formatCode>
                <c:ptCount val="6"/>
                <c:pt idx="0">
                  <c:v>1.4523782796142217</c:v>
                </c:pt>
                <c:pt idx="1">
                  <c:v>1.6244604346900122</c:v>
                </c:pt>
                <c:pt idx="2">
                  <c:v>1.7606336204703343</c:v>
                </c:pt>
                <c:pt idx="3">
                  <c:v>1.7922752759406446</c:v>
                </c:pt>
                <c:pt idx="4">
                  <c:v>1.460829865122119</c:v>
                </c:pt>
                <c:pt idx="5">
                  <c:v>1.3195339502363463</c:v>
                </c:pt>
              </c:numCache>
            </c:numRef>
          </c:xVal>
          <c:yVal>
            <c:numRef>
              <c:f>Sheet2!$H$13:$H$18</c:f>
              <c:numCache>
                <c:formatCode>General</c:formatCode>
                <c:ptCount val="6"/>
                <c:pt idx="0">
                  <c:v>0.69629999999999992</c:v>
                </c:pt>
                <c:pt idx="1">
                  <c:v>0.65749999999999997</c:v>
                </c:pt>
                <c:pt idx="2">
                  <c:v>0.84799999999999998</c:v>
                </c:pt>
                <c:pt idx="3">
                  <c:v>0.70140000000000002</c:v>
                </c:pt>
                <c:pt idx="4">
                  <c:v>0.76029999999999998</c:v>
                </c:pt>
                <c:pt idx="5">
                  <c:v>1.167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C4-4AB9-8C50-ADB16688C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178536"/>
        <c:axId val="512184024"/>
      </c:scatterChart>
      <c:valAx>
        <c:axId val="512178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Young's</a:t>
                </a:r>
                <a:r>
                  <a:rPr lang="en-US" baseline="0"/>
                  <a:t> Modulus (kPa)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184024"/>
        <c:crosses val="autoZero"/>
        <c:crossBetween val="midCat"/>
      </c:valAx>
      <c:valAx>
        <c:axId val="512184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Shear Modulus (kPa)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178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803149606299209E-2"/>
          <c:y val="0.15319444444444447"/>
          <c:w val="0.89019685039370078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2.9164479440069991E-2"/>
                  <c:y val="-0.195618985126859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Sheet3!$C$2:$C$24</c:f>
              <c:numCache>
                <c:formatCode>General</c:formatCode>
                <c:ptCount val="23"/>
                <c:pt idx="0">
                  <c:v>13.224</c:v>
                </c:pt>
                <c:pt idx="1">
                  <c:v>7.6019999999999994</c:v>
                </c:pt>
                <c:pt idx="2">
                  <c:v>24.36</c:v>
                </c:pt>
                <c:pt idx="3">
                  <c:v>32.07</c:v>
                </c:pt>
                <c:pt idx="4">
                  <c:v>14.622</c:v>
                </c:pt>
                <c:pt idx="5">
                  <c:v>12.251999999999999</c:v>
                </c:pt>
                <c:pt idx="6">
                  <c:v>2.7669000000000001</c:v>
                </c:pt>
                <c:pt idx="7">
                  <c:v>2.7443999999999997</c:v>
                </c:pt>
                <c:pt idx="8">
                  <c:v>2.2488000000000001</c:v>
                </c:pt>
                <c:pt idx="9">
                  <c:v>2.4816000000000003</c:v>
                </c:pt>
                <c:pt idx="10">
                  <c:v>3.5459999999999998</c:v>
                </c:pt>
                <c:pt idx="11">
                  <c:v>2.8104</c:v>
                </c:pt>
                <c:pt idx="12">
                  <c:v>3.3209999999999997</c:v>
                </c:pt>
                <c:pt idx="13">
                  <c:v>2.9687999999999999</c:v>
                </c:pt>
                <c:pt idx="14">
                  <c:v>2.4008999999999996</c:v>
                </c:pt>
                <c:pt idx="15">
                  <c:v>3.3689999999999998</c:v>
                </c:pt>
                <c:pt idx="16">
                  <c:v>2.9687999999999999</c:v>
                </c:pt>
                <c:pt idx="17">
                  <c:v>2.0888999999999998</c:v>
                </c:pt>
                <c:pt idx="18">
                  <c:v>1.9724999999999999</c:v>
                </c:pt>
                <c:pt idx="19">
                  <c:v>2.544</c:v>
                </c:pt>
                <c:pt idx="20">
                  <c:v>2.1042000000000001</c:v>
                </c:pt>
                <c:pt idx="21">
                  <c:v>2.2808999999999999</c:v>
                </c:pt>
                <c:pt idx="22">
                  <c:v>3.5010000000000003</c:v>
                </c:pt>
              </c:numCache>
            </c:numRef>
          </c:xVal>
          <c:yVal>
            <c:numRef>
              <c:f>Sheet3!$A$2:$A$24</c:f>
              <c:numCache>
                <c:formatCode>General</c:formatCode>
                <c:ptCount val="23"/>
                <c:pt idx="0">
                  <c:v>4.3455253336737583</c:v>
                </c:pt>
                <c:pt idx="1">
                  <c:v>4.6500718306104742</c:v>
                </c:pt>
                <c:pt idx="2">
                  <c:v>11.800607140379308</c:v>
                </c:pt>
                <c:pt idx="3">
                  <c:v>10.368958667094706</c:v>
                </c:pt>
                <c:pt idx="4">
                  <c:v>5.2417458701923669</c:v>
                </c:pt>
                <c:pt idx="5">
                  <c:v>4.9844019012484564</c:v>
                </c:pt>
                <c:pt idx="6">
                  <c:v>1.1050997301131107</c:v>
                </c:pt>
                <c:pt idx="7">
                  <c:v>1.4025729102605056</c:v>
                </c:pt>
                <c:pt idx="8">
                  <c:v>1.3355453140117912</c:v>
                </c:pt>
                <c:pt idx="9">
                  <c:v>1.3259937125072556</c:v>
                </c:pt>
                <c:pt idx="10">
                  <c:v>1.1298853172409147</c:v>
                </c:pt>
                <c:pt idx="11">
                  <c:v>0.961333687770213</c:v>
                </c:pt>
                <c:pt idx="12">
                  <c:v>1.4320751966035778</c:v>
                </c:pt>
                <c:pt idx="13">
                  <c:v>1.7820938145889607</c:v>
                </c:pt>
                <c:pt idx="14">
                  <c:v>1.7644570740968739</c:v>
                </c:pt>
                <c:pt idx="15">
                  <c:v>1.7308603316641389</c:v>
                </c:pt>
                <c:pt idx="16">
                  <c:v>1.7020923948659099</c:v>
                </c:pt>
                <c:pt idx="17">
                  <c:v>1.4523782796142217</c:v>
                </c:pt>
                <c:pt idx="18">
                  <c:v>1.6244604346900122</c:v>
                </c:pt>
                <c:pt idx="19">
                  <c:v>1.7606336204703343</c:v>
                </c:pt>
                <c:pt idx="20">
                  <c:v>1.7922752759406446</c:v>
                </c:pt>
                <c:pt idx="21">
                  <c:v>1.460829865122119</c:v>
                </c:pt>
                <c:pt idx="22">
                  <c:v>1.3195339502363463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51-4C02-BFE2-294656397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361824"/>
        <c:axId val="510358688"/>
      </c:scatterChart>
      <c:valAx>
        <c:axId val="510361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358688"/>
        <c:crosses val="autoZero"/>
        <c:crossBetween val="midCat"/>
      </c:valAx>
      <c:valAx>
        <c:axId val="51035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36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99060</xdr:colOff>
      <xdr:row>12</xdr:row>
      <xdr:rowOff>140970</xdr:rowOff>
    </xdr:from>
    <xdr:to>
      <xdr:col>15</xdr:col>
      <xdr:colOff>598170</xdr:colOff>
      <xdr:row>27</xdr:row>
      <xdr:rowOff>140970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148590</xdr:colOff>
      <xdr:row>0</xdr:row>
      <xdr:rowOff>72390</xdr:rowOff>
    </xdr:from>
    <xdr:to>
      <xdr:col>15</xdr:col>
      <xdr:colOff>453390</xdr:colOff>
      <xdr:row>15</xdr:row>
      <xdr:rowOff>72390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967408</xdr:colOff>
      <xdr:row>7</xdr:row>
      <xdr:rowOff>42738</xdr:rowOff>
    </xdr:from>
    <xdr:to>
      <xdr:col>8</xdr:col>
      <xdr:colOff>109993</xdr:colOff>
      <xdr:row>22</xdr:row>
      <xdr:rowOff>42738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194310</xdr:colOff>
      <xdr:row>5</xdr:row>
      <xdr:rowOff>3810</xdr:rowOff>
    </xdr:from>
    <xdr:to>
      <xdr:col>13</xdr:col>
      <xdr:colOff>499110</xdr:colOff>
      <xdr:row>20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m\Downloads\2015-12-10-Porcine%20Lung%20Tiss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m\Downloads\2015-12-04-Porcine%20Lung%20Tissue%20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3 NF"/>
      <sheetName val="B3 NF Redo"/>
      <sheetName val="B3 NF Redo 2"/>
      <sheetName val="C4 NF"/>
      <sheetName val="C4 NF Redo"/>
      <sheetName val="C3 NF"/>
      <sheetName val="A4 NF"/>
      <sheetName val="A6 NF"/>
      <sheetName val="B6 NF"/>
      <sheetName val="C6 NF"/>
      <sheetName val="B7 NF"/>
      <sheetName val="A7 NF"/>
      <sheetName val="D5 Iso"/>
      <sheetName val="B4 ISO"/>
      <sheetName val="c5 iso"/>
      <sheetName val="b5 iso"/>
      <sheetName val="d6 iso"/>
      <sheetName val="a1 iso"/>
      <sheetName val="b1 iso"/>
      <sheetName val="c2 iso"/>
      <sheetName val="b2 iso"/>
      <sheetName val="a2 iso"/>
    </sheetNames>
    <sheetDataSet>
      <sheetData sheetId="0"/>
      <sheetData sheetId="1"/>
      <sheetData sheetId="2"/>
      <sheetData sheetId="3"/>
      <sheetData sheetId="4">
        <row r="3">
          <cell r="J3">
            <v>760.3</v>
          </cell>
        </row>
      </sheetData>
      <sheetData sheetId="5">
        <row r="3">
          <cell r="J3">
            <v>701.4</v>
          </cell>
        </row>
      </sheetData>
      <sheetData sheetId="6">
        <row r="3">
          <cell r="J3">
            <v>696.3</v>
          </cell>
        </row>
      </sheetData>
      <sheetData sheetId="7">
        <row r="3">
          <cell r="J3">
            <v>657.5</v>
          </cell>
        </row>
      </sheetData>
      <sheetData sheetId="8">
        <row r="3">
          <cell r="J3">
            <v>848</v>
          </cell>
        </row>
      </sheetData>
      <sheetData sheetId="9">
        <row r="3">
          <cell r="J3">
            <v>1167</v>
          </cell>
        </row>
      </sheetData>
      <sheetData sheetId="10"/>
      <sheetData sheetId="11"/>
      <sheetData sheetId="12"/>
      <sheetData sheetId="13">
        <row r="3">
          <cell r="J3">
            <v>10690</v>
          </cell>
        </row>
      </sheetData>
      <sheetData sheetId="14"/>
      <sheetData sheetId="15">
        <row r="3">
          <cell r="J3">
            <v>4874</v>
          </cell>
        </row>
      </sheetData>
      <sheetData sheetId="16"/>
      <sheetData sheetId="17"/>
      <sheetData sheetId="18">
        <row r="3">
          <cell r="J3">
            <v>2534</v>
          </cell>
        </row>
      </sheetData>
      <sheetData sheetId="19">
        <row r="3">
          <cell r="J3">
            <v>4084</v>
          </cell>
        </row>
      </sheetData>
      <sheetData sheetId="20">
        <row r="3">
          <cell r="J3">
            <v>8120</v>
          </cell>
        </row>
      </sheetData>
      <sheetData sheetId="21">
        <row r="3">
          <cell r="J3">
            <v>4408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4"/>
      <sheetName val="A5"/>
      <sheetName val="B5"/>
      <sheetName val="C5"/>
      <sheetName val="A9"/>
      <sheetName val="B6"/>
      <sheetName val="A6"/>
      <sheetName val="C6"/>
      <sheetName val="D6"/>
      <sheetName val="D8"/>
      <sheetName val="Post-B3"/>
      <sheetName val="Post-A3"/>
      <sheetName val="Post-C3"/>
      <sheetName val="Post-A4"/>
      <sheetName val="Post-B4"/>
      <sheetName val="Post-B1"/>
      <sheetName val="Post-C2"/>
      <sheetName val="Post-B2"/>
      <sheetName val="Post-A2"/>
    </sheetNames>
    <sheetDataSet>
      <sheetData sheetId="0">
        <row r="3">
          <cell r="J3">
            <v>1182</v>
          </cell>
        </row>
      </sheetData>
      <sheetData sheetId="1"/>
      <sheetData sheetId="2">
        <row r="3">
          <cell r="J3">
            <v>1123</v>
          </cell>
        </row>
      </sheetData>
      <sheetData sheetId="3"/>
      <sheetData sheetId="4"/>
      <sheetData sheetId="5">
        <row r="3">
          <cell r="J3">
            <v>749.6</v>
          </cell>
        </row>
      </sheetData>
      <sheetData sheetId="6">
        <row r="3">
          <cell r="J3">
            <v>914.8</v>
          </cell>
        </row>
      </sheetData>
      <sheetData sheetId="7">
        <row r="3">
          <cell r="J3">
            <v>11170</v>
          </cell>
        </row>
      </sheetData>
      <sheetData sheetId="8"/>
      <sheetData sheetId="9"/>
      <sheetData sheetId="10"/>
      <sheetData sheetId="11"/>
      <sheetData sheetId="12">
        <row r="3">
          <cell r="K3">
            <v>827.2</v>
          </cell>
        </row>
      </sheetData>
      <sheetData sheetId="13">
        <row r="3">
          <cell r="J3">
            <v>922.3</v>
          </cell>
        </row>
      </sheetData>
      <sheetData sheetId="14">
        <row r="3">
          <cell r="J3">
            <v>800.3</v>
          </cell>
        </row>
      </sheetData>
      <sheetData sheetId="15">
        <row r="3">
          <cell r="J3">
            <v>1107</v>
          </cell>
        </row>
      </sheetData>
      <sheetData sheetId="16">
        <row r="3">
          <cell r="J3">
            <v>989.6</v>
          </cell>
        </row>
      </sheetData>
      <sheetData sheetId="17">
        <row r="3">
          <cell r="J3">
            <v>989.6</v>
          </cell>
        </row>
      </sheetData>
      <sheetData sheetId="18">
        <row r="3">
          <cell r="J3">
            <v>936.8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workbookViewId="0"/>
  </sheetViews>
  <sheetFormatPr defaultRowHeight="14.4" x14ac:dyDescent="0.3"/>
  <cols>
    <col min="1" max="1" width="12.109375" customWidth="1"/>
    <col min="2" max="2" width="17.77734375" customWidth="1"/>
    <col min="3" max="3" width="20.77734375" customWidth="1"/>
    <col min="4" max="4" width="23" bestFit="1" customWidth="1"/>
    <col min="5" max="5" width="17.5546875" bestFit="1" customWidth="1"/>
  </cols>
  <sheetData>
    <row r="1" spans="1:7" x14ac:dyDescent="0.3">
      <c r="A1" t="s">
        <v>0</v>
      </c>
    </row>
    <row r="2" spans="1:7" x14ac:dyDescent="0.3">
      <c r="A2" s="1" t="s">
        <v>1</v>
      </c>
      <c r="B2" s="1" t="s">
        <v>2</v>
      </c>
      <c r="C2" s="1" t="s">
        <v>3</v>
      </c>
      <c r="D2" s="1" t="s">
        <v>4</v>
      </c>
      <c r="E2" t="s">
        <v>5</v>
      </c>
    </row>
    <row r="3" spans="1:7" x14ac:dyDescent="0.3">
      <c r="A3" s="1" t="s">
        <v>6</v>
      </c>
      <c r="B3" s="1">
        <v>11.429463753877554</v>
      </c>
      <c r="C3" s="1">
        <v>2.245528139525836</v>
      </c>
      <c r="D3" s="1">
        <v>19.646837225972384</v>
      </c>
      <c r="E3" s="1" t="s">
        <v>6</v>
      </c>
      <c r="F3" s="1">
        <v>1.4027270801633893</v>
      </c>
      <c r="G3" s="1">
        <v>0.36003116527539075</v>
      </c>
    </row>
    <row r="4" spans="1:7" x14ac:dyDescent="0.3">
      <c r="A4" s="1" t="s">
        <v>7</v>
      </c>
      <c r="B4" s="1">
        <v>4.3455253336737583</v>
      </c>
      <c r="C4" s="1">
        <v>1.3952074354634925</v>
      </c>
      <c r="D4" s="1">
        <v>32.106761054916412</v>
      </c>
      <c r="E4" s="1" t="s">
        <v>7</v>
      </c>
      <c r="F4" s="1">
        <v>0.961333687770213</v>
      </c>
      <c r="G4" s="1">
        <v>0.31377232576292158</v>
      </c>
    </row>
    <row r="5" spans="1:7" x14ac:dyDescent="0.3">
      <c r="A5" s="1" t="s">
        <v>8</v>
      </c>
      <c r="B5" s="1">
        <v>4.6500718306104742</v>
      </c>
      <c r="C5" s="1">
        <v>0.54409578756492893</v>
      </c>
      <c r="D5" s="1">
        <v>11.700803931312572</v>
      </c>
      <c r="E5" s="1" t="s">
        <v>8</v>
      </c>
      <c r="F5" s="1">
        <v>1.4320751966035778</v>
      </c>
      <c r="G5" s="1">
        <v>0.3540003902811929</v>
      </c>
    </row>
    <row r="6" spans="1:7" x14ac:dyDescent="0.3">
      <c r="A6" s="1" t="s">
        <v>9</v>
      </c>
      <c r="B6" s="1">
        <v>11.800607140379308</v>
      </c>
      <c r="C6" s="1">
        <v>5.3395110036186884</v>
      </c>
      <c r="D6" s="1">
        <v>45.247765136998368</v>
      </c>
      <c r="E6" s="1" t="s">
        <v>9</v>
      </c>
      <c r="F6" s="1">
        <v>1.7820938145889607</v>
      </c>
      <c r="G6" s="1">
        <v>0.19070279627590928</v>
      </c>
    </row>
    <row r="7" spans="1:7" x14ac:dyDescent="0.3">
      <c r="A7" s="1" t="s">
        <v>10</v>
      </c>
      <c r="B7" s="1">
        <v>10.368958667094706</v>
      </c>
      <c r="C7" s="1">
        <v>1.6562260838913896</v>
      </c>
      <c r="D7" s="1">
        <v>15.97292589416262</v>
      </c>
      <c r="E7" s="1" t="s">
        <v>10</v>
      </c>
      <c r="F7" s="1">
        <v>1.7644570740968739</v>
      </c>
      <c r="G7" s="1">
        <v>0.37882269637572902</v>
      </c>
    </row>
    <row r="8" spans="1:7" x14ac:dyDescent="0.3">
      <c r="A8" s="1" t="s">
        <v>11</v>
      </c>
      <c r="B8" s="1">
        <v>5.2417458701923669</v>
      </c>
      <c r="C8" s="1">
        <v>1.9511576100150338</v>
      </c>
      <c r="D8" s="1">
        <v>37.223430100082822</v>
      </c>
      <c r="E8" s="1" t="s">
        <v>11</v>
      </c>
      <c r="F8" s="1">
        <v>1.7308603316641389</v>
      </c>
      <c r="G8" s="1">
        <v>0.40064183377962648</v>
      </c>
    </row>
    <row r="9" spans="1:7" x14ac:dyDescent="0.3">
      <c r="A9" s="1" t="s">
        <v>12</v>
      </c>
      <c r="B9" s="1">
        <v>4.9844019012484564</v>
      </c>
      <c r="C9" s="1">
        <v>1.1311674327492611</v>
      </c>
      <c r="D9" s="1">
        <v>22.694145760315486</v>
      </c>
      <c r="E9" s="1" t="s">
        <v>12</v>
      </c>
      <c r="F9" s="1">
        <v>1.7020923948659086</v>
      </c>
      <c r="G9" s="1">
        <v>0.28302822166766495</v>
      </c>
    </row>
    <row r="10" spans="1:7" x14ac:dyDescent="0.3">
      <c r="A10" s="1" t="s">
        <v>13</v>
      </c>
      <c r="B10" s="1">
        <v>7.5458249281538041</v>
      </c>
      <c r="C10" s="1">
        <v>4.0581124580052945</v>
      </c>
      <c r="D10" s="1">
        <v>53.779573428271554</v>
      </c>
      <c r="F10">
        <f>AVERAGE(F3:F9)</f>
        <v>1.5393770828218662</v>
      </c>
      <c r="G10">
        <f>STDEV(F3:F9)</f>
        <v>0.29917542409324516</v>
      </c>
    </row>
    <row r="11" spans="1:7" x14ac:dyDescent="0.3">
      <c r="A11" s="1"/>
      <c r="B11" s="1"/>
      <c r="C11" s="1"/>
      <c r="D11" s="1"/>
    </row>
    <row r="12" spans="1:7" x14ac:dyDescent="0.3">
      <c r="A12" s="2" t="s">
        <v>14</v>
      </c>
      <c r="B12" s="1"/>
      <c r="C12" s="1"/>
      <c r="D12" s="2" t="s">
        <v>25</v>
      </c>
      <c r="E12" s="1"/>
      <c r="F12" s="1"/>
    </row>
    <row r="13" spans="1:7" x14ac:dyDescent="0.3">
      <c r="A13" s="1" t="s">
        <v>1</v>
      </c>
      <c r="B13" s="1" t="s">
        <v>2</v>
      </c>
      <c r="C13" s="1" t="s">
        <v>3</v>
      </c>
      <c r="D13" s="1" t="s">
        <v>1</v>
      </c>
      <c r="E13" s="1" t="s">
        <v>2</v>
      </c>
      <c r="F13" s="1" t="s">
        <v>3</v>
      </c>
    </row>
    <row r="14" spans="1:7" x14ac:dyDescent="0.3">
      <c r="A14" s="1" t="s">
        <v>15</v>
      </c>
      <c r="B14" s="1">
        <v>1.3206472267462079</v>
      </c>
      <c r="C14" s="1">
        <v>0.1471744967196251</v>
      </c>
      <c r="D14" s="1" t="s">
        <v>15</v>
      </c>
      <c r="E14" s="1">
        <v>1.4403114878709999</v>
      </c>
      <c r="F14" s="1">
        <v>0.2036347817150852</v>
      </c>
    </row>
    <row r="15" spans="1:7" x14ac:dyDescent="0.3">
      <c r="A15" s="1" t="s">
        <v>16</v>
      </c>
      <c r="B15" s="1">
        <v>1.1050997301131107</v>
      </c>
      <c r="C15" s="1">
        <v>0.12447428271850824</v>
      </c>
      <c r="D15" s="1" t="s">
        <v>16</v>
      </c>
      <c r="E15" s="1">
        <v>1.4523782796142217</v>
      </c>
      <c r="F15" s="1">
        <v>0.19701714339348647</v>
      </c>
    </row>
    <row r="16" spans="1:7" x14ac:dyDescent="0.3">
      <c r="A16" s="1" t="s">
        <v>17</v>
      </c>
      <c r="B16" s="1">
        <v>1.4025729102605056</v>
      </c>
      <c r="C16" s="1">
        <v>4.6935634765862329E-2</v>
      </c>
      <c r="D16" s="1" t="s">
        <v>17</v>
      </c>
      <c r="E16" s="1">
        <v>1.6244604346900122</v>
      </c>
      <c r="F16" s="1">
        <v>0.14133195510913621</v>
      </c>
    </row>
    <row r="17" spans="1:9" x14ac:dyDescent="0.3">
      <c r="A17" s="1" t="s">
        <v>18</v>
      </c>
      <c r="B17" s="1">
        <v>1.1092637593980452</v>
      </c>
      <c r="C17" s="1">
        <v>0.15208653298925717</v>
      </c>
      <c r="D17" s="1" t="s">
        <v>18</v>
      </c>
      <c r="E17" s="1">
        <v>1.87668144286056</v>
      </c>
      <c r="F17" s="1">
        <v>0.22234906134972873</v>
      </c>
    </row>
    <row r="18" spans="1:9" x14ac:dyDescent="0.3">
      <c r="A18" s="1" t="s">
        <v>19</v>
      </c>
      <c r="B18" s="1">
        <v>1.1945121906152685</v>
      </c>
      <c r="C18" s="1">
        <v>7.4631942920291808E-2</v>
      </c>
      <c r="D18" s="1" t="s">
        <v>19</v>
      </c>
      <c r="E18" s="1">
        <v>1.7216532884370981</v>
      </c>
      <c r="F18" s="1">
        <v>5.6456877421689956E-2</v>
      </c>
    </row>
    <row r="19" spans="1:9" x14ac:dyDescent="0.3">
      <c r="A19" s="1" t="s">
        <v>20</v>
      </c>
      <c r="B19" s="1">
        <v>1.3355453140117912</v>
      </c>
      <c r="C19" s="1">
        <v>6.6787126108803677E-2</v>
      </c>
      <c r="D19" s="1" t="s">
        <v>20</v>
      </c>
      <c r="E19" s="1">
        <v>1.7606336204703343</v>
      </c>
      <c r="F19" s="1">
        <v>0.17548901468167882</v>
      </c>
      <c r="I19">
        <f>TTEST(B14:B23,E14:E23,2,1)</f>
        <v>1.1439876516380146E-4</v>
      </c>
    </row>
    <row r="20" spans="1:9" x14ac:dyDescent="0.3">
      <c r="A20" s="1" t="s">
        <v>21</v>
      </c>
      <c r="B20" s="1">
        <v>1.1640518863867972</v>
      </c>
      <c r="C20" s="1">
        <v>0.17420615224895544</v>
      </c>
      <c r="D20" s="1" t="s">
        <v>21</v>
      </c>
      <c r="E20" s="1">
        <v>1.7654524036938064</v>
      </c>
      <c r="F20" s="1">
        <v>0.35485521541858411</v>
      </c>
    </row>
    <row r="21" spans="1:9" x14ac:dyDescent="0.3">
      <c r="A21" s="1" t="s">
        <v>22</v>
      </c>
      <c r="B21" s="1">
        <v>1.3259937125072556</v>
      </c>
      <c r="C21" s="1">
        <v>4.5008068383610059E-2</v>
      </c>
      <c r="D21" s="1" t="s">
        <v>22</v>
      </c>
      <c r="E21" s="1">
        <v>1.7922752759406446</v>
      </c>
      <c r="F21" s="1">
        <v>0.33617149729862134</v>
      </c>
    </row>
    <row r="22" spans="1:9" x14ac:dyDescent="0.3">
      <c r="A22" s="1" t="s">
        <v>23</v>
      </c>
      <c r="B22" s="1">
        <v>1.1298853172409147</v>
      </c>
      <c r="C22" s="1">
        <v>0.2296046724722883</v>
      </c>
      <c r="D22" s="1" t="s">
        <v>23</v>
      </c>
      <c r="E22" s="1">
        <v>1.460829865122119</v>
      </c>
      <c r="F22" s="1">
        <v>0.14730563166962329</v>
      </c>
    </row>
    <row r="23" spans="1:9" x14ac:dyDescent="0.3">
      <c r="A23" s="1" t="s">
        <v>24</v>
      </c>
      <c r="B23" s="1">
        <v>1.1012505348610835</v>
      </c>
      <c r="C23" s="1">
        <v>0.19292478232334354</v>
      </c>
      <c r="D23" s="1" t="s">
        <v>24</v>
      </c>
      <c r="E23" s="1">
        <v>1.3195339502363463</v>
      </c>
      <c r="F23" s="1">
        <v>8.8650357605266863E-2</v>
      </c>
    </row>
    <row r="24" spans="1:9" x14ac:dyDescent="0.3">
      <c r="A24" s="1" t="s">
        <v>13</v>
      </c>
      <c r="B24" s="1">
        <v>1.2188822582140981</v>
      </c>
      <c r="C24" s="1">
        <v>0.17729405075701735</v>
      </c>
      <c r="D24" s="1"/>
      <c r="E24" s="1">
        <v>1.62142100489361</v>
      </c>
      <c r="F24" s="1">
        <v>0.27838880001088101</v>
      </c>
    </row>
    <row r="25" spans="1:9" x14ac:dyDescent="0.3">
      <c r="A25" s="1"/>
      <c r="B25" s="1"/>
      <c r="C25" s="1"/>
      <c r="D25" s="1"/>
    </row>
    <row r="26" spans="1:9" x14ac:dyDescent="0.3">
      <c r="A26" s="1"/>
      <c r="B26" s="1"/>
      <c r="C26" s="1"/>
      <c r="D26" s="1"/>
    </row>
    <row r="27" spans="1:9" x14ac:dyDescent="0.3">
      <c r="A27" s="2" t="s">
        <v>25</v>
      </c>
      <c r="B27" s="1"/>
      <c r="C27" s="1"/>
      <c r="D27" s="1"/>
    </row>
    <row r="28" spans="1:9" x14ac:dyDescent="0.3">
      <c r="A28" s="1" t="s">
        <v>1</v>
      </c>
      <c r="B28" s="1" t="s">
        <v>2</v>
      </c>
      <c r="C28" s="1" t="s">
        <v>3</v>
      </c>
      <c r="D28" s="1" t="s">
        <v>4</v>
      </c>
      <c r="E28" t="s">
        <v>5</v>
      </c>
    </row>
    <row r="29" spans="1:9" x14ac:dyDescent="0.3">
      <c r="A29" s="1" t="s">
        <v>15</v>
      </c>
      <c r="B29" s="1">
        <v>1.4403114878709999</v>
      </c>
      <c r="C29" s="1">
        <v>0.2036347817150852</v>
      </c>
      <c r="D29" s="1">
        <v>14.138246027329023</v>
      </c>
      <c r="E29" t="s">
        <v>26</v>
      </c>
    </row>
    <row r="30" spans="1:9" x14ac:dyDescent="0.3">
      <c r="A30" s="1" t="s">
        <v>16</v>
      </c>
      <c r="B30" s="1">
        <v>1.4523782796142217</v>
      </c>
      <c r="C30" s="1">
        <v>0.19701714339348647</v>
      </c>
      <c r="D30" s="1">
        <v>13.565139754487229</v>
      </c>
      <c r="E30" t="s">
        <v>26</v>
      </c>
    </row>
    <row r="31" spans="1:9" x14ac:dyDescent="0.3">
      <c r="A31" s="1" t="s">
        <v>17</v>
      </c>
      <c r="B31" s="1">
        <v>1.6244604346900122</v>
      </c>
      <c r="C31" s="1">
        <v>0.14133195510913621</v>
      </c>
      <c r="D31" s="1">
        <v>8.7002399129595229</v>
      </c>
      <c r="E31" t="s">
        <v>26</v>
      </c>
    </row>
    <row r="32" spans="1:9" x14ac:dyDescent="0.3">
      <c r="A32" s="1" t="s">
        <v>18</v>
      </c>
      <c r="B32" s="1">
        <v>1.8766814428605632</v>
      </c>
      <c r="C32" s="1">
        <v>0.22234906134972873</v>
      </c>
      <c r="D32" s="1">
        <v>11.847991687433614</v>
      </c>
      <c r="E32" t="s">
        <v>26</v>
      </c>
    </row>
    <row r="33" spans="1:5" x14ac:dyDescent="0.3">
      <c r="A33" s="1" t="s">
        <v>19</v>
      </c>
      <c r="B33" s="1">
        <v>1.7216532884370981</v>
      </c>
      <c r="C33" s="1">
        <v>5.6456877421689956E-2</v>
      </c>
      <c r="D33" s="1">
        <v>3.2792245570501026</v>
      </c>
      <c r="E33" t="s">
        <v>26</v>
      </c>
    </row>
    <row r="34" spans="1:5" x14ac:dyDescent="0.3">
      <c r="A34" s="1" t="s">
        <v>20</v>
      </c>
      <c r="B34" s="1">
        <v>1.7606336204703343</v>
      </c>
      <c r="C34" s="1">
        <v>0.17548901468167882</v>
      </c>
      <c r="D34" s="1">
        <v>9.9673783711342985</v>
      </c>
      <c r="E34" t="s">
        <v>26</v>
      </c>
    </row>
    <row r="35" spans="1:5" x14ac:dyDescent="0.3">
      <c r="A35" s="1" t="s">
        <v>21</v>
      </c>
      <c r="B35" s="1">
        <v>1.7654524036938064</v>
      </c>
      <c r="C35" s="1">
        <v>0.35485521541858411</v>
      </c>
      <c r="D35" s="1">
        <v>20.09995934617838</v>
      </c>
      <c r="E35" t="s">
        <v>26</v>
      </c>
    </row>
    <row r="36" spans="1:5" x14ac:dyDescent="0.3">
      <c r="A36" s="1" t="s">
        <v>22</v>
      </c>
      <c r="B36" s="1">
        <v>1.7922752759406446</v>
      </c>
      <c r="C36" s="1">
        <v>0.33617149729862134</v>
      </c>
      <c r="D36" s="1">
        <v>18.756688875384256</v>
      </c>
      <c r="E36" t="s">
        <v>26</v>
      </c>
    </row>
    <row r="37" spans="1:5" x14ac:dyDescent="0.3">
      <c r="A37" s="1" t="s">
        <v>23</v>
      </c>
      <c r="B37" s="1">
        <v>1.460829865122119</v>
      </c>
      <c r="C37" s="1">
        <v>0.14730563166962329</v>
      </c>
      <c r="D37" s="1">
        <v>10.083695246558312</v>
      </c>
      <c r="E37" t="s">
        <v>26</v>
      </c>
    </row>
    <row r="38" spans="1:5" x14ac:dyDescent="0.3">
      <c r="A38" s="1" t="s">
        <v>24</v>
      </c>
      <c r="B38" s="1">
        <v>1.3195339502363463</v>
      </c>
      <c r="C38" s="1">
        <v>8.8650357605266863E-2</v>
      </c>
      <c r="D38" s="1">
        <v>6.7183082018760016</v>
      </c>
      <c r="E38" t="s">
        <v>26</v>
      </c>
    </row>
    <row r="39" spans="1:5" x14ac:dyDescent="0.3">
      <c r="A39" s="1" t="s">
        <v>13</v>
      </c>
      <c r="B39" s="1">
        <v>1.62142100489361</v>
      </c>
      <c r="C39" s="1">
        <v>0.27838880001088101</v>
      </c>
      <c r="D39" s="1">
        <v>17.169433427263808</v>
      </c>
      <c r="E39" t="s">
        <v>26</v>
      </c>
    </row>
    <row r="40" spans="1:5" x14ac:dyDescent="0.3">
      <c r="A40" s="1"/>
      <c r="B40" s="1"/>
      <c r="C40" s="1"/>
      <c r="D40" s="1"/>
    </row>
    <row r="41" spans="1:5" x14ac:dyDescent="0.3">
      <c r="A41" s="1" t="s">
        <v>6</v>
      </c>
      <c r="B41" s="1">
        <v>1.4027270801633893</v>
      </c>
      <c r="C41" s="1">
        <v>0.36003116527539075</v>
      </c>
      <c r="D41" s="1">
        <v>25.666515629929552</v>
      </c>
      <c r="E41" t="s">
        <v>27</v>
      </c>
    </row>
    <row r="42" spans="1:5" x14ac:dyDescent="0.3">
      <c r="A42" s="1" t="s">
        <v>7</v>
      </c>
      <c r="B42" s="1">
        <v>0.961333687770213</v>
      </c>
      <c r="C42" s="1">
        <v>0.31377232576292158</v>
      </c>
      <c r="D42" s="1">
        <v>32.639272892923145</v>
      </c>
      <c r="E42" t="s">
        <v>27</v>
      </c>
    </row>
    <row r="43" spans="1:5" x14ac:dyDescent="0.3">
      <c r="A43" s="1" t="s">
        <v>8</v>
      </c>
      <c r="B43" s="1">
        <v>1.4320751966035778</v>
      </c>
      <c r="C43" s="1">
        <v>0.3540003902811929</v>
      </c>
      <c r="D43" s="1">
        <v>24.719399590242752</v>
      </c>
      <c r="E43" t="s">
        <v>27</v>
      </c>
    </row>
    <row r="44" spans="1:5" x14ac:dyDescent="0.3">
      <c r="A44" s="1" t="s">
        <v>9</v>
      </c>
      <c r="B44" s="1">
        <v>1.7820938145889607</v>
      </c>
      <c r="C44" s="1">
        <v>0.19070279627590928</v>
      </c>
      <c r="D44" s="1">
        <v>10.701052588519017</v>
      </c>
      <c r="E44" t="s">
        <v>27</v>
      </c>
    </row>
    <row r="45" spans="1:5" x14ac:dyDescent="0.3">
      <c r="A45" s="1" t="s">
        <v>10</v>
      </c>
      <c r="B45" s="1">
        <v>1.7644570740968739</v>
      </c>
      <c r="C45" s="1">
        <v>0.37882269637572902</v>
      </c>
      <c r="D45" s="1">
        <v>21.469646495629654</v>
      </c>
      <c r="E45" t="s">
        <v>27</v>
      </c>
    </row>
    <row r="46" spans="1:5" x14ac:dyDescent="0.3">
      <c r="A46" s="1" t="s">
        <v>11</v>
      </c>
      <c r="B46" s="1">
        <v>1.7308603316641389</v>
      </c>
      <c r="C46" s="1">
        <v>0.40064183377962648</v>
      </c>
      <c r="D46" s="1">
        <v>23.146976474666136</v>
      </c>
      <c r="E46" t="s">
        <v>27</v>
      </c>
    </row>
    <row r="47" spans="1:5" x14ac:dyDescent="0.3">
      <c r="A47" s="1" t="s">
        <v>12</v>
      </c>
      <c r="B47" s="1">
        <v>1.7020923948659086</v>
      </c>
      <c r="C47" s="1">
        <v>0.28302822166766495</v>
      </c>
      <c r="D47" s="1">
        <v>16.628252527381864</v>
      </c>
      <c r="E47" t="s">
        <v>27</v>
      </c>
    </row>
    <row r="48" spans="1:5" x14ac:dyDescent="0.3">
      <c r="A48" s="1"/>
      <c r="B48" s="1"/>
      <c r="C48" s="1"/>
      <c r="D48" s="1"/>
    </row>
    <row r="49" spans="1:4" x14ac:dyDescent="0.3">
      <c r="A49" s="2" t="s">
        <v>28</v>
      </c>
      <c r="B49" s="1"/>
      <c r="C49" s="1"/>
      <c r="D49" s="1"/>
    </row>
    <row r="50" spans="1:4" x14ac:dyDescent="0.3">
      <c r="A50" s="1" t="s">
        <v>1</v>
      </c>
      <c r="B50" s="1" t="s">
        <v>29</v>
      </c>
      <c r="C50" s="1" t="s">
        <v>30</v>
      </c>
      <c r="D50" s="1" t="s">
        <v>5</v>
      </c>
    </row>
    <row r="51" spans="1:4" x14ac:dyDescent="0.3">
      <c r="A51" s="1" t="s">
        <v>15</v>
      </c>
      <c r="B51" s="1">
        <v>-0.119664261124792</v>
      </c>
      <c r="C51" s="1">
        <v>-8.3082209739001698</v>
      </c>
      <c r="D51" s="1" t="s">
        <v>31</v>
      </c>
    </row>
    <row r="52" spans="1:4" x14ac:dyDescent="0.3">
      <c r="A52" s="1" t="s">
        <v>16</v>
      </c>
      <c r="B52" s="1">
        <v>-0.34727854950111103</v>
      </c>
      <c r="C52" s="1">
        <v>-23.911026099437027</v>
      </c>
      <c r="D52" s="1" t="s">
        <v>31</v>
      </c>
    </row>
    <row r="53" spans="1:4" x14ac:dyDescent="0.3">
      <c r="A53" s="1" t="s">
        <v>17</v>
      </c>
      <c r="B53" s="1">
        <v>-0.22188752442950666</v>
      </c>
      <c r="C53" s="1">
        <v>-13.65915227549684</v>
      </c>
      <c r="D53" s="1" t="s">
        <v>31</v>
      </c>
    </row>
    <row r="54" spans="1:4" x14ac:dyDescent="0.3">
      <c r="A54" s="1" t="s">
        <v>18</v>
      </c>
      <c r="B54" s="1">
        <v>-0.76741768346251793</v>
      </c>
      <c r="C54" s="1">
        <v>-40.892272174480958</v>
      </c>
      <c r="D54" s="1" t="s">
        <v>31</v>
      </c>
    </row>
    <row r="55" spans="1:4" x14ac:dyDescent="0.3">
      <c r="A55" s="1" t="s">
        <v>19</v>
      </c>
      <c r="B55" s="1">
        <v>-0.52714109782182961</v>
      </c>
      <c r="C55" s="1">
        <v>-30.618307493279538</v>
      </c>
      <c r="D55" s="1" t="s">
        <v>31</v>
      </c>
    </row>
    <row r="56" spans="1:4" x14ac:dyDescent="0.3">
      <c r="A56" s="1" t="s">
        <v>20</v>
      </c>
      <c r="B56" s="1">
        <v>-0.42508830645854312</v>
      </c>
      <c r="C56" s="1">
        <v>-24.144052545411768</v>
      </c>
      <c r="D56" s="1" t="s">
        <v>31</v>
      </c>
    </row>
    <row r="57" spans="1:4" x14ac:dyDescent="0.3">
      <c r="A57" s="1" t="s">
        <v>21</v>
      </c>
      <c r="B57" s="1">
        <v>-0.60140051730700916</v>
      </c>
      <c r="C57" s="1">
        <v>-34.064952192917566</v>
      </c>
      <c r="D57" s="1" t="s">
        <v>31</v>
      </c>
    </row>
    <row r="58" spans="1:4" x14ac:dyDescent="0.3">
      <c r="A58" s="1" t="s">
        <v>22</v>
      </c>
      <c r="B58" s="1">
        <v>-0.466281563433389</v>
      </c>
      <c r="C58" s="1">
        <v>-26.016180086436176</v>
      </c>
      <c r="D58" s="1" t="s">
        <v>31</v>
      </c>
    </row>
    <row r="59" spans="1:4" x14ac:dyDescent="0.3">
      <c r="A59" s="1" t="s">
        <v>23</v>
      </c>
      <c r="B59" s="1">
        <v>-0.33094454788120431</v>
      </c>
      <c r="C59" s="1">
        <v>-22.654557918251403</v>
      </c>
      <c r="D59" s="1" t="s">
        <v>31</v>
      </c>
    </row>
    <row r="60" spans="1:4" x14ac:dyDescent="0.3">
      <c r="A60" s="1" t="s">
        <v>24</v>
      </c>
      <c r="B60" s="1">
        <v>-0.21828341537526286</v>
      </c>
      <c r="C60" s="1">
        <v>-16.542462991283045</v>
      </c>
      <c r="D60" s="1" t="s">
        <v>31</v>
      </c>
    </row>
    <row r="61" spans="1:4" x14ac:dyDescent="0.3">
      <c r="A61" s="1" t="s">
        <v>13</v>
      </c>
      <c r="B61" s="1">
        <v>-0.40253874667951184</v>
      </c>
      <c r="C61" s="1">
        <v>-24.826294063331474</v>
      </c>
      <c r="D61" s="1" t="s">
        <v>31</v>
      </c>
    </row>
    <row r="62" spans="1:4" x14ac:dyDescent="0.3">
      <c r="A62" s="1" t="s">
        <v>6</v>
      </c>
      <c r="B62" s="1">
        <v>10.026736673714165</v>
      </c>
      <c r="C62" s="1">
        <v>714.80310143768327</v>
      </c>
      <c r="D62" s="1" t="s">
        <v>32</v>
      </c>
    </row>
    <row r="63" spans="1:4" x14ac:dyDescent="0.3">
      <c r="A63" s="1" t="s">
        <v>7</v>
      </c>
      <c r="B63" s="1">
        <v>3.3841916459035453</v>
      </c>
      <c r="C63" s="1">
        <v>352.03090133594344</v>
      </c>
      <c r="D63" s="1" t="s">
        <v>32</v>
      </c>
    </row>
    <row r="64" spans="1:4" x14ac:dyDescent="0.3">
      <c r="A64" s="1" t="s">
        <v>8</v>
      </c>
      <c r="B64" s="1">
        <v>3.2179966340068962</v>
      </c>
      <c r="C64" s="1">
        <v>224.70863552688783</v>
      </c>
      <c r="D64" s="1" t="s">
        <v>32</v>
      </c>
    </row>
    <row r="65" spans="1:4" x14ac:dyDescent="0.3">
      <c r="A65" s="1" t="s">
        <v>9</v>
      </c>
      <c r="B65" s="1">
        <v>10.018513325790346</v>
      </c>
      <c r="C65" s="1">
        <v>562.17653884294043</v>
      </c>
      <c r="D65" s="1" t="s">
        <v>32</v>
      </c>
    </row>
    <row r="66" spans="1:4" x14ac:dyDescent="0.3">
      <c r="A66" s="1" t="s">
        <v>10</v>
      </c>
      <c r="B66" s="1">
        <v>8.6045015929978312</v>
      </c>
      <c r="C66" s="1">
        <v>487.65717904483392</v>
      </c>
      <c r="D66" s="1" t="s">
        <v>32</v>
      </c>
    </row>
    <row r="67" spans="1:4" x14ac:dyDescent="0.3">
      <c r="A67" s="1" t="s">
        <v>11</v>
      </c>
      <c r="B67" s="1">
        <v>3.5108855385282283</v>
      </c>
      <c r="C67" s="1">
        <v>202.84048772165696</v>
      </c>
      <c r="D67" s="1" t="s">
        <v>32</v>
      </c>
    </row>
    <row r="68" spans="1:4" x14ac:dyDescent="0.3">
      <c r="A68" s="1" t="s">
        <v>12</v>
      </c>
      <c r="B68" s="1">
        <v>3.282309506382548</v>
      </c>
      <c r="C68" s="1">
        <v>192.83967875557832</v>
      </c>
      <c r="D68" s="1" t="s">
        <v>32</v>
      </c>
    </row>
    <row r="69" spans="1:4" x14ac:dyDescent="0.3">
      <c r="A69" s="1"/>
      <c r="B69" s="1"/>
      <c r="C69" s="1"/>
      <c r="D69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4"/>
  <sheetViews>
    <sheetView tabSelected="1" topLeftCell="A2" zoomScale="115" zoomScaleNormal="115" workbookViewId="0">
      <selection activeCell="A3" sqref="A3"/>
    </sheetView>
  </sheetViews>
  <sheetFormatPr defaultRowHeight="14.4" x14ac:dyDescent="0.3"/>
  <cols>
    <col min="1" max="1" width="12.109375" customWidth="1"/>
    <col min="2" max="2" width="17.77734375" customWidth="1"/>
    <col min="3" max="4" width="20.77734375" customWidth="1"/>
    <col min="5" max="5" width="23" bestFit="1" customWidth="1"/>
    <col min="6" max="6" width="17.5546875" bestFit="1" customWidth="1"/>
  </cols>
  <sheetData>
    <row r="1" spans="1:10" x14ac:dyDescent="0.3">
      <c r="A1" t="s">
        <v>0</v>
      </c>
      <c r="B1" t="s">
        <v>34</v>
      </c>
      <c r="C1" t="s">
        <v>35</v>
      </c>
      <c r="F1" t="s">
        <v>34</v>
      </c>
      <c r="G1" t="s">
        <v>35</v>
      </c>
    </row>
    <row r="2" spans="1:10" x14ac:dyDescent="0.3">
      <c r="A2" s="1" t="s">
        <v>1</v>
      </c>
      <c r="B2" s="1" t="s">
        <v>2</v>
      </c>
      <c r="C2" s="1"/>
      <c r="D2" s="1"/>
      <c r="E2" s="1"/>
      <c r="F2" t="s">
        <v>33</v>
      </c>
    </row>
    <row r="3" spans="1:10" x14ac:dyDescent="0.3">
      <c r="A3" s="1" t="s">
        <v>7</v>
      </c>
      <c r="B3" s="1">
        <v>4.3455253336737583</v>
      </c>
      <c r="C3" s="3">
        <f>'[1]a2 iso'!$J$3</f>
        <v>4408</v>
      </c>
      <c r="D3" s="3">
        <f>C3/1000</f>
        <v>4.4080000000000004</v>
      </c>
      <c r="E3" s="1" t="s">
        <v>7</v>
      </c>
      <c r="F3" s="1">
        <v>0.961333687770213</v>
      </c>
      <c r="G3" s="1">
        <f>'[2]Post-A2'!$J$3</f>
        <v>936.8</v>
      </c>
      <c r="H3">
        <f>G3/1000</f>
        <v>0.93679999999999997</v>
      </c>
    </row>
    <row r="4" spans="1:10" x14ac:dyDescent="0.3">
      <c r="A4" s="1" t="s">
        <v>8</v>
      </c>
      <c r="B4" s="1">
        <v>4.6500718306104742</v>
      </c>
      <c r="C4" s="3">
        <f>'[1]b1 iso'!$J$3</f>
        <v>2534</v>
      </c>
      <c r="D4" s="3">
        <f t="shared" ref="D4:D9" si="0">C4/1000</f>
        <v>2.5339999999999998</v>
      </c>
      <c r="E4" s="1" t="s">
        <v>8</v>
      </c>
      <c r="F4" s="1">
        <v>1.4320751966035778</v>
      </c>
      <c r="G4" s="3">
        <f>'[2]Post-B1'!$J$3</f>
        <v>1107</v>
      </c>
      <c r="H4">
        <f t="shared" ref="H4:H8" si="1">G4/1000</f>
        <v>1.107</v>
      </c>
    </row>
    <row r="5" spans="1:10" x14ac:dyDescent="0.3">
      <c r="A5" s="1" t="s">
        <v>9</v>
      </c>
      <c r="B5" s="1">
        <v>11.800607140379308</v>
      </c>
      <c r="C5" s="3">
        <f>'[1]b2 iso'!$J$3</f>
        <v>8120</v>
      </c>
      <c r="D5" s="3">
        <f t="shared" si="0"/>
        <v>8.1199999999999992</v>
      </c>
      <c r="E5" s="1" t="s">
        <v>9</v>
      </c>
      <c r="F5" s="1">
        <v>1.7820938145889607</v>
      </c>
      <c r="G5" s="1">
        <f>'[2]Post-B2'!$J$3</f>
        <v>989.6</v>
      </c>
      <c r="H5">
        <f t="shared" si="1"/>
        <v>0.98960000000000004</v>
      </c>
    </row>
    <row r="6" spans="1:10" x14ac:dyDescent="0.3">
      <c r="A6" s="1" t="s">
        <v>10</v>
      </c>
      <c r="B6" s="1">
        <v>10.368958667094706</v>
      </c>
      <c r="C6" s="3">
        <f>'[1]B4 ISO'!$J$3</f>
        <v>10690</v>
      </c>
      <c r="D6" s="3">
        <f t="shared" si="0"/>
        <v>10.69</v>
      </c>
      <c r="E6" s="1" t="s">
        <v>10</v>
      </c>
      <c r="F6" s="1">
        <v>1.7644570740968739</v>
      </c>
      <c r="G6" s="1">
        <f>'[2]Post-B4'!$J$3</f>
        <v>800.3</v>
      </c>
      <c r="H6">
        <f t="shared" si="1"/>
        <v>0.8002999999999999</v>
      </c>
    </row>
    <row r="7" spans="1:10" x14ac:dyDescent="0.3">
      <c r="A7" s="1" t="s">
        <v>11</v>
      </c>
      <c r="B7" s="1">
        <v>5.2417458701923669</v>
      </c>
      <c r="C7" s="3">
        <f>'[1]b5 iso'!$J$3</f>
        <v>4874</v>
      </c>
      <c r="D7" s="3">
        <f t="shared" si="0"/>
        <v>4.8739999999999997</v>
      </c>
      <c r="E7" s="1" t="s">
        <v>11</v>
      </c>
      <c r="F7" s="1">
        <v>1.7308603316641389</v>
      </c>
      <c r="G7" s="3">
        <f>[2]B5!$J$3</f>
        <v>1123</v>
      </c>
      <c r="H7">
        <f t="shared" si="1"/>
        <v>1.123</v>
      </c>
    </row>
    <row r="8" spans="1:10" x14ac:dyDescent="0.3">
      <c r="A8" s="1" t="s">
        <v>12</v>
      </c>
      <c r="B8" s="1">
        <v>4.9844019012484564</v>
      </c>
      <c r="C8" s="3">
        <f>'[1]c2 iso'!$J$3</f>
        <v>4084</v>
      </c>
      <c r="D8" s="3">
        <f t="shared" si="0"/>
        <v>4.0839999999999996</v>
      </c>
      <c r="E8" s="1" t="s">
        <v>12</v>
      </c>
      <c r="F8" s="1">
        <v>1.7020923948659086</v>
      </c>
      <c r="G8" s="1">
        <f>'[2]Post-C2'!$J$3</f>
        <v>989.6</v>
      </c>
      <c r="H8">
        <f t="shared" si="1"/>
        <v>0.98960000000000004</v>
      </c>
    </row>
    <row r="9" spans="1:10" x14ac:dyDescent="0.3">
      <c r="A9" s="1" t="s">
        <v>13</v>
      </c>
      <c r="B9" s="1">
        <f>AVERAGE(B3:B8)</f>
        <v>6.898551790533177</v>
      </c>
      <c r="C9" s="1">
        <f>AVERAGE(C3:C8)</f>
        <v>5785</v>
      </c>
      <c r="D9" s="3">
        <f t="shared" si="0"/>
        <v>5.7850000000000001</v>
      </c>
      <c r="E9" s="1"/>
      <c r="F9" s="1">
        <f>AVERAGE(F3:F8)</f>
        <v>1.5621520832649454</v>
      </c>
      <c r="G9" s="1">
        <f>AVERAGE(G3:G8)</f>
        <v>991.05000000000007</v>
      </c>
    </row>
    <row r="10" spans="1:10" x14ac:dyDescent="0.3">
      <c r="A10" s="1"/>
      <c r="B10" s="1"/>
      <c r="D10" s="3"/>
    </row>
    <row r="11" spans="1:10" x14ac:dyDescent="0.3">
      <c r="A11" s="2" t="s">
        <v>14</v>
      </c>
      <c r="B11" s="1"/>
      <c r="C11" s="1"/>
      <c r="D11" s="1"/>
      <c r="E11" s="2" t="s">
        <v>25</v>
      </c>
      <c r="F11" s="1"/>
      <c r="G11" s="1"/>
    </row>
    <row r="12" spans="1:10" x14ac:dyDescent="0.3">
      <c r="A12" s="1" t="s">
        <v>1</v>
      </c>
      <c r="B12" s="1" t="s">
        <v>2</v>
      </c>
      <c r="C12" s="1"/>
      <c r="D12" s="1"/>
      <c r="E12" s="1" t="s">
        <v>1</v>
      </c>
      <c r="F12" s="1" t="s">
        <v>2</v>
      </c>
      <c r="G12" s="1"/>
    </row>
    <row r="13" spans="1:10" x14ac:dyDescent="0.3">
      <c r="A13" s="1" t="s">
        <v>16</v>
      </c>
      <c r="B13" s="1">
        <v>1.1050997301131107</v>
      </c>
      <c r="C13" s="1">
        <f>'[2]Post-A4'!$J$3</f>
        <v>922.3</v>
      </c>
      <c r="D13" s="1">
        <f>C13/1000</f>
        <v>0.92230000000000001</v>
      </c>
      <c r="E13" s="1" t="s">
        <v>16</v>
      </c>
      <c r="F13" s="1">
        <v>1.4523782796142217</v>
      </c>
      <c r="G13" s="1">
        <f>'[1]A4 NF'!$J$3</f>
        <v>696.3</v>
      </c>
      <c r="H13">
        <f t="shared" ref="H13:H18" si="2">G13/1000</f>
        <v>0.69629999999999992</v>
      </c>
    </row>
    <row r="14" spans="1:10" x14ac:dyDescent="0.3">
      <c r="A14" s="1" t="s">
        <v>17</v>
      </c>
      <c r="B14" s="1">
        <v>1.4025729102605056</v>
      </c>
      <c r="C14" s="1">
        <f>[2]A6!$J$3</f>
        <v>914.8</v>
      </c>
      <c r="D14" s="1">
        <f>C14/1000</f>
        <v>0.91479999999999995</v>
      </c>
      <c r="E14" s="1" t="s">
        <v>17</v>
      </c>
      <c r="F14" s="1">
        <v>1.6244604346900122</v>
      </c>
      <c r="G14" s="1">
        <f>'[1]A6 NF'!$J$3</f>
        <v>657.5</v>
      </c>
      <c r="H14">
        <f t="shared" si="2"/>
        <v>0.65749999999999997</v>
      </c>
    </row>
    <row r="15" spans="1:10" x14ac:dyDescent="0.3">
      <c r="A15" s="1" t="s">
        <v>20</v>
      </c>
      <c r="B15" s="1">
        <v>1.3355453140117912</v>
      </c>
      <c r="C15">
        <f>[2]B6!$J$3</f>
        <v>749.6</v>
      </c>
      <c r="D15" s="1">
        <f>C15/1000</f>
        <v>0.74960000000000004</v>
      </c>
      <c r="E15" s="1" t="s">
        <v>20</v>
      </c>
      <c r="F15" s="1">
        <v>1.7606336204703343</v>
      </c>
      <c r="G15" s="1">
        <f>'[1]B6 NF'!$J$3</f>
        <v>848</v>
      </c>
      <c r="H15">
        <f t="shared" si="2"/>
        <v>0.84799999999999998</v>
      </c>
      <c r="J15">
        <f>TTEST(B13:B18,F13:F18,2,1)</f>
        <v>4.7856614571081346E-4</v>
      </c>
    </row>
    <row r="16" spans="1:10" x14ac:dyDescent="0.3">
      <c r="A16" s="1" t="s">
        <v>22</v>
      </c>
      <c r="B16" s="1">
        <v>1.3259937125072556</v>
      </c>
      <c r="C16" s="1">
        <f>'[2]Post-C3'!$K$3</f>
        <v>827.2</v>
      </c>
      <c r="D16" s="1">
        <f>C16/1000</f>
        <v>0.82720000000000005</v>
      </c>
      <c r="E16" s="1" t="s">
        <v>22</v>
      </c>
      <c r="F16" s="1">
        <v>1.7922752759406446</v>
      </c>
      <c r="G16" s="1">
        <f>'[1]C3 NF'!$J$3</f>
        <v>701.4</v>
      </c>
      <c r="H16">
        <f t="shared" si="2"/>
        <v>0.70140000000000002</v>
      </c>
    </row>
    <row r="17" spans="1:8" x14ac:dyDescent="0.3">
      <c r="A17" s="1" t="s">
        <v>23</v>
      </c>
      <c r="B17" s="1">
        <v>1.1298853172409147</v>
      </c>
      <c r="C17" s="4">
        <f>[2]C4!$J$3</f>
        <v>1182</v>
      </c>
      <c r="D17" s="1">
        <f>C17/1000</f>
        <v>1.1819999999999999</v>
      </c>
      <c r="E17" s="1" t="s">
        <v>23</v>
      </c>
      <c r="F17" s="1">
        <v>1.460829865122119</v>
      </c>
      <c r="G17" s="3">
        <f>'[1]C4 NF Redo'!$J$3</f>
        <v>760.3</v>
      </c>
      <c r="H17">
        <f t="shared" si="2"/>
        <v>0.76029999999999998</v>
      </c>
    </row>
    <row r="18" spans="1:8" x14ac:dyDescent="0.3">
      <c r="A18" s="1" t="s">
        <v>24</v>
      </c>
      <c r="B18" s="1">
        <v>1.1012505348610835</v>
      </c>
      <c r="C18" s="3">
        <f>[2]C6!$J$3</f>
        <v>11170</v>
      </c>
      <c r="D18" s="1"/>
      <c r="E18" s="1" t="s">
        <v>24</v>
      </c>
      <c r="F18" s="1">
        <v>1.3195339502363463</v>
      </c>
      <c r="G18" s="3">
        <f>'[1]C6 NF'!$J$3</f>
        <v>1167</v>
      </c>
      <c r="H18">
        <f t="shared" si="2"/>
        <v>1.167</v>
      </c>
    </row>
    <row r="19" spans="1:8" x14ac:dyDescent="0.3">
      <c r="A19" s="1" t="s">
        <v>13</v>
      </c>
      <c r="B19" s="1">
        <f>AVERAGE(B13:B18)</f>
        <v>1.2333912531657767</v>
      </c>
      <c r="C19" s="1">
        <f>AVERAGE(C13:C18)</f>
        <v>2627.65</v>
      </c>
      <c r="D19" s="1">
        <f>C19/1000</f>
        <v>2.62765</v>
      </c>
      <c r="E19" s="1"/>
      <c r="F19" s="1">
        <f>AVERAGE(F13:F18)</f>
        <v>1.5683519043456131</v>
      </c>
      <c r="G19" s="1">
        <f>AVERAGE(G13:G18)</f>
        <v>805.08333333333337</v>
      </c>
    </row>
    <row r="20" spans="1:8" x14ac:dyDescent="0.3">
      <c r="A20" s="1"/>
      <c r="B20" s="1"/>
      <c r="C20" s="1"/>
      <c r="D20" s="1"/>
      <c r="E20" s="1"/>
    </row>
    <row r="21" spans="1:8" x14ac:dyDescent="0.3">
      <c r="A21" s="1"/>
      <c r="B21" s="1"/>
      <c r="C21" s="1"/>
      <c r="D21" s="1"/>
      <c r="E21" s="1"/>
    </row>
    <row r="22" spans="1:8" x14ac:dyDescent="0.3">
      <c r="A22" s="2" t="s">
        <v>25</v>
      </c>
      <c r="B22" s="1"/>
      <c r="C22" s="1"/>
      <c r="D22" s="1"/>
      <c r="E22" s="1"/>
    </row>
    <row r="23" spans="1:8" x14ac:dyDescent="0.3">
      <c r="A23" s="1" t="s">
        <v>1</v>
      </c>
      <c r="B23" s="1" t="s">
        <v>2</v>
      </c>
      <c r="C23" s="1" t="s">
        <v>3</v>
      </c>
      <c r="D23" s="1"/>
      <c r="E23" s="1" t="s">
        <v>4</v>
      </c>
      <c r="F23" t="s">
        <v>5</v>
      </c>
    </row>
    <row r="24" spans="1:8" x14ac:dyDescent="0.3">
      <c r="A24" s="1" t="s">
        <v>15</v>
      </c>
      <c r="B24" s="1">
        <v>1.4403114878709999</v>
      </c>
      <c r="C24" s="1">
        <v>0.2036347817150852</v>
      </c>
      <c r="D24" s="1"/>
      <c r="E24" s="1">
        <v>14.138246027329023</v>
      </c>
      <c r="F24" t="s">
        <v>26</v>
      </c>
    </row>
    <row r="25" spans="1:8" x14ac:dyDescent="0.3">
      <c r="A25" s="1" t="s">
        <v>16</v>
      </c>
      <c r="B25" s="1">
        <v>1.4523782796142217</v>
      </c>
      <c r="C25" s="1">
        <v>0.19701714339348647</v>
      </c>
      <c r="D25" s="1"/>
      <c r="E25" s="1">
        <v>13.565139754487229</v>
      </c>
      <c r="F25" t="s">
        <v>26</v>
      </c>
    </row>
    <row r="26" spans="1:8" x14ac:dyDescent="0.3">
      <c r="A26" s="1" t="s">
        <v>17</v>
      </c>
      <c r="B26" s="1">
        <v>1.6244604346900122</v>
      </c>
      <c r="C26" s="1">
        <v>0.14133195510913621</v>
      </c>
      <c r="D26" s="1"/>
      <c r="E26" s="1">
        <v>8.7002399129595229</v>
      </c>
      <c r="F26" t="s">
        <v>26</v>
      </c>
    </row>
    <row r="27" spans="1:8" x14ac:dyDescent="0.3">
      <c r="A27" s="1" t="s">
        <v>18</v>
      </c>
      <c r="B27" s="1">
        <v>1.8766814428605632</v>
      </c>
      <c r="C27" s="1">
        <v>0.22234906134972873</v>
      </c>
      <c r="D27" s="1"/>
      <c r="E27" s="1">
        <v>11.847991687433614</v>
      </c>
      <c r="F27" t="s">
        <v>26</v>
      </c>
    </row>
    <row r="28" spans="1:8" x14ac:dyDescent="0.3">
      <c r="A28" s="1" t="s">
        <v>19</v>
      </c>
      <c r="B28" s="1">
        <v>1.7216532884370981</v>
      </c>
      <c r="C28" s="1">
        <v>5.6456877421689956E-2</v>
      </c>
      <c r="D28" s="1"/>
      <c r="E28" s="1">
        <v>3.2792245570501026</v>
      </c>
      <c r="F28" t="s">
        <v>26</v>
      </c>
    </row>
    <row r="29" spans="1:8" x14ac:dyDescent="0.3">
      <c r="A29" s="1" t="s">
        <v>20</v>
      </c>
      <c r="B29" s="1">
        <v>1.7606336204703343</v>
      </c>
      <c r="C29" s="1">
        <v>0.17548901468167882</v>
      </c>
      <c r="D29" s="1"/>
      <c r="E29" s="1">
        <v>9.9673783711342985</v>
      </c>
      <c r="F29" t="s">
        <v>26</v>
      </c>
    </row>
    <row r="30" spans="1:8" x14ac:dyDescent="0.3">
      <c r="A30" s="1" t="s">
        <v>21</v>
      </c>
      <c r="B30" s="1">
        <v>1.7654524036938064</v>
      </c>
      <c r="C30" s="1">
        <v>0.35485521541858411</v>
      </c>
      <c r="D30" s="1"/>
      <c r="E30" s="1">
        <v>20.09995934617838</v>
      </c>
      <c r="F30" t="s">
        <v>26</v>
      </c>
    </row>
    <row r="31" spans="1:8" x14ac:dyDescent="0.3">
      <c r="A31" s="1" t="s">
        <v>22</v>
      </c>
      <c r="B31" s="1">
        <v>1.7922752759406446</v>
      </c>
      <c r="C31" s="1">
        <v>0.33617149729862134</v>
      </c>
      <c r="D31" s="1"/>
      <c r="E31" s="1">
        <v>18.756688875384256</v>
      </c>
      <c r="F31" t="s">
        <v>26</v>
      </c>
    </row>
    <row r="32" spans="1:8" x14ac:dyDescent="0.3">
      <c r="A32" s="1" t="s">
        <v>23</v>
      </c>
      <c r="B32" s="1">
        <v>1.460829865122119</v>
      </c>
      <c r="C32" s="1">
        <v>0.14730563166962329</v>
      </c>
      <c r="D32" s="1"/>
      <c r="E32" s="1">
        <v>10.083695246558312</v>
      </c>
      <c r="F32" t="s">
        <v>26</v>
      </c>
    </row>
    <row r="33" spans="1:6" x14ac:dyDescent="0.3">
      <c r="A33" s="1" t="s">
        <v>24</v>
      </c>
      <c r="B33" s="1">
        <v>1.3195339502363463</v>
      </c>
      <c r="C33" s="1">
        <v>8.8650357605266863E-2</v>
      </c>
      <c r="D33" s="1"/>
      <c r="E33" s="1">
        <v>6.7183082018760016</v>
      </c>
      <c r="F33" t="s">
        <v>26</v>
      </c>
    </row>
    <row r="34" spans="1:6" x14ac:dyDescent="0.3">
      <c r="A34" s="1" t="s">
        <v>13</v>
      </c>
      <c r="B34" s="1">
        <v>1.62142100489361</v>
      </c>
      <c r="C34" s="1">
        <v>0.27838880001088101</v>
      </c>
      <c r="D34" s="1"/>
      <c r="E34" s="1">
        <v>17.169433427263808</v>
      </c>
      <c r="F34" t="s">
        <v>26</v>
      </c>
    </row>
    <row r="35" spans="1:6" x14ac:dyDescent="0.3">
      <c r="A35" s="1"/>
      <c r="B35" s="1"/>
      <c r="C35" s="1"/>
      <c r="D35" s="1"/>
      <c r="E35" s="1"/>
    </row>
    <row r="36" spans="1:6" x14ac:dyDescent="0.3">
      <c r="A36" s="1" t="s">
        <v>6</v>
      </c>
      <c r="B36" s="1">
        <v>1.4027270801633893</v>
      </c>
      <c r="C36" s="1">
        <v>0.36003116527539075</v>
      </c>
      <c r="D36" s="1"/>
      <c r="E36" s="1">
        <v>25.666515629929552</v>
      </c>
      <c r="F36" t="s">
        <v>27</v>
      </c>
    </row>
    <row r="37" spans="1:6" x14ac:dyDescent="0.3">
      <c r="A37" s="1" t="s">
        <v>7</v>
      </c>
      <c r="B37" s="1">
        <v>0.961333687770213</v>
      </c>
      <c r="C37" s="1">
        <v>0.31377232576292158</v>
      </c>
      <c r="D37" s="1"/>
      <c r="E37" s="1">
        <v>32.639272892923145</v>
      </c>
      <c r="F37" t="s">
        <v>27</v>
      </c>
    </row>
    <row r="38" spans="1:6" x14ac:dyDescent="0.3">
      <c r="A38" s="1" t="s">
        <v>8</v>
      </c>
      <c r="B38" s="1">
        <v>1.4320751966035778</v>
      </c>
      <c r="C38" s="1">
        <v>0.3540003902811929</v>
      </c>
      <c r="D38" s="1"/>
      <c r="E38" s="1">
        <v>24.719399590242752</v>
      </c>
      <c r="F38" t="s">
        <v>27</v>
      </c>
    </row>
    <row r="39" spans="1:6" x14ac:dyDescent="0.3">
      <c r="A39" s="1" t="s">
        <v>9</v>
      </c>
      <c r="B39" s="1">
        <v>1.7820938145889607</v>
      </c>
      <c r="C39" s="1">
        <v>0.19070279627590928</v>
      </c>
      <c r="D39" s="1"/>
      <c r="E39" s="1">
        <v>10.701052588519017</v>
      </c>
      <c r="F39" t="s">
        <v>27</v>
      </c>
    </row>
    <row r="40" spans="1:6" x14ac:dyDescent="0.3">
      <c r="A40" s="1" t="s">
        <v>10</v>
      </c>
      <c r="B40" s="1">
        <v>1.7644570740968739</v>
      </c>
      <c r="C40" s="1">
        <v>0.37882269637572902</v>
      </c>
      <c r="D40" s="1"/>
      <c r="E40" s="1">
        <v>21.469646495629654</v>
      </c>
      <c r="F40" t="s">
        <v>27</v>
      </c>
    </row>
    <row r="41" spans="1:6" x14ac:dyDescent="0.3">
      <c r="A41" s="1" t="s">
        <v>11</v>
      </c>
      <c r="B41" s="1">
        <v>1.7308603316641389</v>
      </c>
      <c r="C41" s="1">
        <v>0.40064183377962648</v>
      </c>
      <c r="D41" s="1"/>
      <c r="E41" s="1">
        <v>23.146976474666136</v>
      </c>
      <c r="F41" t="s">
        <v>27</v>
      </c>
    </row>
    <row r="42" spans="1:6" x14ac:dyDescent="0.3">
      <c r="A42" s="1" t="s">
        <v>12</v>
      </c>
      <c r="B42" s="1">
        <v>1.7020923948659086</v>
      </c>
      <c r="C42" s="1">
        <v>0.28302822166766495</v>
      </c>
      <c r="D42" s="1"/>
      <c r="E42" s="1">
        <v>16.628252527381864</v>
      </c>
      <c r="F42" t="s">
        <v>27</v>
      </c>
    </row>
    <row r="43" spans="1:6" x14ac:dyDescent="0.3">
      <c r="A43" s="1"/>
      <c r="B43" s="1"/>
      <c r="C43" s="1"/>
      <c r="D43" s="1"/>
      <c r="E43" s="1"/>
    </row>
    <row r="44" spans="1:6" x14ac:dyDescent="0.3">
      <c r="A44" s="2" t="s">
        <v>28</v>
      </c>
      <c r="B44" s="1"/>
      <c r="C44" s="1"/>
      <c r="D44" s="1"/>
      <c r="E44" s="1"/>
    </row>
    <row r="45" spans="1:6" x14ac:dyDescent="0.3">
      <c r="A45" s="1" t="s">
        <v>1</v>
      </c>
      <c r="B45" s="1" t="s">
        <v>29</v>
      </c>
      <c r="C45" s="1" t="s">
        <v>30</v>
      </c>
      <c r="D45" s="1"/>
      <c r="E45" s="1" t="s">
        <v>5</v>
      </c>
    </row>
    <row r="46" spans="1:6" x14ac:dyDescent="0.3">
      <c r="A46" s="1" t="s">
        <v>15</v>
      </c>
      <c r="B46" s="1">
        <v>-0.119664261124792</v>
      </c>
      <c r="C46" s="1">
        <v>-8.3082209739001698</v>
      </c>
      <c r="D46" s="1"/>
      <c r="E46" s="1" t="s">
        <v>31</v>
      </c>
    </row>
    <row r="47" spans="1:6" x14ac:dyDescent="0.3">
      <c r="A47" s="1" t="s">
        <v>16</v>
      </c>
      <c r="B47" s="1">
        <v>-0.34727854950111103</v>
      </c>
      <c r="C47" s="1">
        <v>-23.911026099437027</v>
      </c>
      <c r="D47" s="1"/>
      <c r="E47" s="1" t="s">
        <v>31</v>
      </c>
    </row>
    <row r="48" spans="1:6" x14ac:dyDescent="0.3">
      <c r="A48" s="1" t="s">
        <v>17</v>
      </c>
      <c r="B48" s="1">
        <v>-0.22188752442950666</v>
      </c>
      <c r="C48" s="1">
        <v>-13.65915227549684</v>
      </c>
      <c r="D48" s="1"/>
      <c r="E48" s="1" t="s">
        <v>31</v>
      </c>
    </row>
    <row r="49" spans="1:5" x14ac:dyDescent="0.3">
      <c r="A49" s="1" t="s">
        <v>18</v>
      </c>
      <c r="B49" s="1">
        <v>-0.76741768346251793</v>
      </c>
      <c r="C49" s="1">
        <v>-40.892272174480958</v>
      </c>
      <c r="D49" s="1"/>
      <c r="E49" s="1" t="s">
        <v>31</v>
      </c>
    </row>
    <row r="50" spans="1:5" x14ac:dyDescent="0.3">
      <c r="A50" s="1" t="s">
        <v>19</v>
      </c>
      <c r="B50" s="1">
        <v>-0.52714109782182961</v>
      </c>
      <c r="C50" s="1">
        <v>-30.618307493279538</v>
      </c>
      <c r="D50" s="1"/>
      <c r="E50" s="1" t="s">
        <v>31</v>
      </c>
    </row>
    <row r="51" spans="1:5" x14ac:dyDescent="0.3">
      <c r="A51" s="1" t="s">
        <v>20</v>
      </c>
      <c r="B51" s="1">
        <v>-0.42508830645854312</v>
      </c>
      <c r="C51" s="1">
        <v>-24.144052545411768</v>
      </c>
      <c r="D51" s="1"/>
      <c r="E51" s="1" t="s">
        <v>31</v>
      </c>
    </row>
    <row r="52" spans="1:5" x14ac:dyDescent="0.3">
      <c r="A52" s="1" t="s">
        <v>21</v>
      </c>
      <c r="B52" s="1">
        <v>-0.60140051730700916</v>
      </c>
      <c r="C52" s="1">
        <v>-34.064952192917566</v>
      </c>
      <c r="D52" s="1"/>
      <c r="E52" s="1" t="s">
        <v>31</v>
      </c>
    </row>
    <row r="53" spans="1:5" x14ac:dyDescent="0.3">
      <c r="A53" s="1" t="s">
        <v>22</v>
      </c>
      <c r="B53" s="1">
        <v>-0.466281563433389</v>
      </c>
      <c r="C53" s="1">
        <v>-26.016180086436176</v>
      </c>
      <c r="D53" s="1"/>
      <c r="E53" s="1" t="s">
        <v>31</v>
      </c>
    </row>
    <row r="54" spans="1:5" x14ac:dyDescent="0.3">
      <c r="A54" s="1" t="s">
        <v>23</v>
      </c>
      <c r="B54" s="1">
        <v>-0.33094454788120431</v>
      </c>
      <c r="C54" s="1">
        <v>-22.654557918251403</v>
      </c>
      <c r="D54" s="1"/>
      <c r="E54" s="1" t="s">
        <v>31</v>
      </c>
    </row>
    <row r="55" spans="1:5" x14ac:dyDescent="0.3">
      <c r="A55" s="1" t="s">
        <v>24</v>
      </c>
      <c r="B55" s="1">
        <v>-0.21828341537526286</v>
      </c>
      <c r="C55" s="1">
        <v>-16.542462991283045</v>
      </c>
      <c r="D55" s="1"/>
      <c r="E55" s="1" t="s">
        <v>31</v>
      </c>
    </row>
    <row r="56" spans="1:5" x14ac:dyDescent="0.3">
      <c r="A56" s="1" t="s">
        <v>13</v>
      </c>
      <c r="B56" s="1">
        <v>-0.40253874667951184</v>
      </c>
      <c r="C56" s="1">
        <v>-24.826294063331474</v>
      </c>
      <c r="D56" s="1"/>
      <c r="E56" s="1" t="s">
        <v>31</v>
      </c>
    </row>
    <row r="57" spans="1:5" x14ac:dyDescent="0.3">
      <c r="A57" s="1" t="s">
        <v>6</v>
      </c>
      <c r="B57" s="1">
        <v>10.026736673714165</v>
      </c>
      <c r="C57" s="1">
        <v>714.80310143768327</v>
      </c>
      <c r="D57" s="1"/>
      <c r="E57" s="1" t="s">
        <v>32</v>
      </c>
    </row>
    <row r="58" spans="1:5" x14ac:dyDescent="0.3">
      <c r="A58" s="1" t="s">
        <v>7</v>
      </c>
      <c r="B58" s="1">
        <v>3.3841916459035453</v>
      </c>
      <c r="C58" s="1">
        <v>352.03090133594344</v>
      </c>
      <c r="D58" s="1"/>
      <c r="E58" s="1" t="s">
        <v>32</v>
      </c>
    </row>
    <row r="59" spans="1:5" x14ac:dyDescent="0.3">
      <c r="A59" s="1" t="s">
        <v>8</v>
      </c>
      <c r="B59" s="1">
        <v>3.2179966340068962</v>
      </c>
      <c r="C59" s="1">
        <v>224.70863552688783</v>
      </c>
      <c r="D59" s="1"/>
      <c r="E59" s="1" t="s">
        <v>32</v>
      </c>
    </row>
    <row r="60" spans="1:5" x14ac:dyDescent="0.3">
      <c r="A60" s="1" t="s">
        <v>9</v>
      </c>
      <c r="B60" s="1">
        <v>10.018513325790346</v>
      </c>
      <c r="C60" s="1">
        <v>562.17653884294043</v>
      </c>
      <c r="D60" s="1"/>
      <c r="E60" s="1" t="s">
        <v>32</v>
      </c>
    </row>
    <row r="61" spans="1:5" x14ac:dyDescent="0.3">
      <c r="A61" s="1" t="s">
        <v>10</v>
      </c>
      <c r="B61" s="1">
        <v>8.6045015929978312</v>
      </c>
      <c r="C61" s="1">
        <v>487.65717904483392</v>
      </c>
      <c r="D61" s="1"/>
      <c r="E61" s="1" t="s">
        <v>32</v>
      </c>
    </row>
    <row r="62" spans="1:5" x14ac:dyDescent="0.3">
      <c r="A62" s="1" t="s">
        <v>11</v>
      </c>
      <c r="B62" s="1">
        <v>3.5108855385282283</v>
      </c>
      <c r="C62" s="1">
        <v>202.84048772165696</v>
      </c>
      <c r="D62" s="1"/>
      <c r="E62" s="1" t="s">
        <v>32</v>
      </c>
    </row>
    <row r="63" spans="1:5" x14ac:dyDescent="0.3">
      <c r="A63" s="1" t="s">
        <v>12</v>
      </c>
      <c r="B63" s="1">
        <v>3.282309506382548</v>
      </c>
      <c r="C63" s="1">
        <v>192.83967875557832</v>
      </c>
      <c r="D63" s="1"/>
      <c r="E63" s="1" t="s">
        <v>32</v>
      </c>
    </row>
    <row r="64" spans="1:5" x14ac:dyDescent="0.3">
      <c r="A64" s="1"/>
      <c r="B64" s="1"/>
      <c r="C64" s="1"/>
      <c r="D64" s="1"/>
      <c r="E64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workbookViewId="0">
      <selection activeCell="A18" sqref="A18"/>
    </sheetView>
  </sheetViews>
  <sheetFormatPr defaultRowHeight="14.4" x14ac:dyDescent="0.3"/>
  <sheetData>
    <row r="1" spans="1:4" x14ac:dyDescent="0.3">
      <c r="A1" t="s">
        <v>36</v>
      </c>
      <c r="B1" t="s">
        <v>35</v>
      </c>
    </row>
    <row r="2" spans="1:4" x14ac:dyDescent="0.3">
      <c r="A2" s="1">
        <v>4.3455253336737583</v>
      </c>
      <c r="B2">
        <v>4.4080000000000004</v>
      </c>
      <c r="C2">
        <f>2*(1+0.5)*B2</f>
        <v>13.224</v>
      </c>
    </row>
    <row r="3" spans="1:4" x14ac:dyDescent="0.3">
      <c r="A3" s="1">
        <v>4.6500718306104742</v>
      </c>
      <c r="B3">
        <v>2.5339999999999998</v>
      </c>
      <c r="C3">
        <f t="shared" ref="C3:C24" si="0">2*(1+0.5)*B3</f>
        <v>7.6019999999999994</v>
      </c>
    </row>
    <row r="4" spans="1:4" x14ac:dyDescent="0.3">
      <c r="A4" s="1">
        <v>11.800607140379308</v>
      </c>
      <c r="B4">
        <v>8.1199999999999992</v>
      </c>
      <c r="C4">
        <f t="shared" si="0"/>
        <v>24.36</v>
      </c>
      <c r="D4" t="s">
        <v>37</v>
      </c>
    </row>
    <row r="5" spans="1:4" x14ac:dyDescent="0.3">
      <c r="A5" s="1">
        <v>10.368958667094706</v>
      </c>
      <c r="B5">
        <v>10.69</v>
      </c>
      <c r="C5">
        <f t="shared" si="0"/>
        <v>32.07</v>
      </c>
      <c r="D5">
        <f>1.173</f>
        <v>1.173</v>
      </c>
    </row>
    <row r="6" spans="1:4" x14ac:dyDescent="0.3">
      <c r="A6" s="1">
        <v>5.2417458701923669</v>
      </c>
      <c r="B6">
        <v>4.8739999999999997</v>
      </c>
      <c r="C6">
        <f t="shared" si="0"/>
        <v>14.622</v>
      </c>
      <c r="D6">
        <f>D5/2</f>
        <v>0.58650000000000002</v>
      </c>
    </row>
    <row r="7" spans="1:4" x14ac:dyDescent="0.3">
      <c r="A7" s="1">
        <v>4.9844019012484564</v>
      </c>
      <c r="B7">
        <v>4.0839999999999996</v>
      </c>
      <c r="C7">
        <f t="shared" si="0"/>
        <v>12.251999999999999</v>
      </c>
    </row>
    <row r="8" spans="1:4" x14ac:dyDescent="0.3">
      <c r="A8" s="1">
        <v>1.1050997301131107</v>
      </c>
      <c r="B8">
        <v>0.92230000000000001</v>
      </c>
      <c r="C8">
        <f t="shared" si="0"/>
        <v>2.7669000000000001</v>
      </c>
    </row>
    <row r="9" spans="1:4" x14ac:dyDescent="0.3">
      <c r="A9" s="1">
        <v>1.4025729102605056</v>
      </c>
      <c r="B9">
        <v>0.91479999999999995</v>
      </c>
      <c r="C9">
        <f t="shared" si="0"/>
        <v>2.7443999999999997</v>
      </c>
    </row>
    <row r="10" spans="1:4" x14ac:dyDescent="0.3">
      <c r="A10" s="1">
        <v>1.3355453140117912</v>
      </c>
      <c r="B10">
        <v>0.74960000000000004</v>
      </c>
      <c r="C10">
        <f t="shared" si="0"/>
        <v>2.2488000000000001</v>
      </c>
    </row>
    <row r="11" spans="1:4" x14ac:dyDescent="0.3">
      <c r="A11" s="1">
        <v>1.3259937125072556</v>
      </c>
      <c r="B11">
        <v>0.82720000000000005</v>
      </c>
      <c r="C11">
        <f t="shared" si="0"/>
        <v>2.4816000000000003</v>
      </c>
    </row>
    <row r="12" spans="1:4" x14ac:dyDescent="0.3">
      <c r="A12" s="1">
        <v>1.1298853172409147</v>
      </c>
      <c r="B12">
        <v>1.1819999999999999</v>
      </c>
      <c r="C12">
        <f t="shared" si="0"/>
        <v>3.5459999999999998</v>
      </c>
    </row>
    <row r="13" spans="1:4" x14ac:dyDescent="0.3">
      <c r="A13" s="1">
        <v>0.961333687770213</v>
      </c>
      <c r="B13">
        <v>0.93679999999999997</v>
      </c>
      <c r="C13">
        <f t="shared" si="0"/>
        <v>2.8104</v>
      </c>
    </row>
    <row r="14" spans="1:4" x14ac:dyDescent="0.3">
      <c r="A14" s="1">
        <v>1.4320751966035778</v>
      </c>
      <c r="B14">
        <v>1.107</v>
      </c>
      <c r="C14">
        <f t="shared" si="0"/>
        <v>3.3209999999999997</v>
      </c>
    </row>
    <row r="15" spans="1:4" x14ac:dyDescent="0.3">
      <c r="A15" s="1">
        <v>1.7820938145889607</v>
      </c>
      <c r="B15">
        <v>0.98960000000000004</v>
      </c>
      <c r="C15">
        <f t="shared" si="0"/>
        <v>2.9687999999999999</v>
      </c>
    </row>
    <row r="16" spans="1:4" x14ac:dyDescent="0.3">
      <c r="A16" s="1">
        <v>1.7644570740968739</v>
      </c>
      <c r="B16">
        <v>0.8002999999999999</v>
      </c>
      <c r="C16">
        <f t="shared" si="0"/>
        <v>2.4008999999999996</v>
      </c>
    </row>
    <row r="17" spans="1:3" x14ac:dyDescent="0.3">
      <c r="A17" s="1">
        <v>1.7308603316641389</v>
      </c>
      <c r="B17">
        <v>1.123</v>
      </c>
      <c r="C17">
        <f t="shared" si="0"/>
        <v>3.3689999999999998</v>
      </c>
    </row>
    <row r="18" spans="1:3" x14ac:dyDescent="0.3">
      <c r="A18" s="1">
        <v>1.7020923948659099</v>
      </c>
      <c r="B18">
        <v>0.98960000000000004</v>
      </c>
      <c r="C18">
        <f t="shared" si="0"/>
        <v>2.9687999999999999</v>
      </c>
    </row>
    <row r="19" spans="1:3" x14ac:dyDescent="0.3">
      <c r="A19" s="1">
        <v>1.4523782796142217</v>
      </c>
      <c r="B19">
        <v>0.69629999999999992</v>
      </c>
      <c r="C19">
        <f t="shared" si="0"/>
        <v>2.0888999999999998</v>
      </c>
    </row>
    <row r="20" spans="1:3" x14ac:dyDescent="0.3">
      <c r="A20" s="1">
        <v>1.6244604346900122</v>
      </c>
      <c r="B20">
        <v>0.65749999999999997</v>
      </c>
      <c r="C20">
        <f t="shared" si="0"/>
        <v>1.9724999999999999</v>
      </c>
    </row>
    <row r="21" spans="1:3" x14ac:dyDescent="0.3">
      <c r="A21" s="1">
        <v>1.7606336204703343</v>
      </c>
      <c r="B21">
        <v>0.84799999999999998</v>
      </c>
      <c r="C21">
        <f t="shared" si="0"/>
        <v>2.544</v>
      </c>
    </row>
    <row r="22" spans="1:3" x14ac:dyDescent="0.3">
      <c r="A22" s="1">
        <v>1.7922752759406446</v>
      </c>
      <c r="B22">
        <v>0.70140000000000002</v>
      </c>
      <c r="C22">
        <f t="shared" si="0"/>
        <v>2.1042000000000001</v>
      </c>
    </row>
    <row r="23" spans="1:3" x14ac:dyDescent="0.3">
      <c r="A23" s="1">
        <v>1.460829865122119</v>
      </c>
      <c r="B23">
        <v>0.76029999999999998</v>
      </c>
      <c r="C23">
        <f t="shared" si="0"/>
        <v>2.2808999999999999</v>
      </c>
    </row>
    <row r="24" spans="1:3" x14ac:dyDescent="0.3">
      <c r="A24" s="1">
        <v>1.3195339502363463</v>
      </c>
      <c r="B24">
        <v>1.167</v>
      </c>
      <c r="C24">
        <f t="shared" si="0"/>
        <v>3.5010000000000003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Polio</dc:creator>
  <cp:lastModifiedBy>Sam Polio</cp:lastModifiedBy>
  <dcterms:created xsi:type="dcterms:W3CDTF">2015-12-16T08:06:14Z</dcterms:created>
  <dcterms:modified xsi:type="dcterms:W3CDTF">2018-08-17T01:57:35Z</dcterms:modified>
</cp:coreProperties>
</file>